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10Administrator\Desktop\FP JVP 2025-2027\I ID FP 2025\"/>
    </mc:Choice>
  </mc:AlternateContent>
  <xr:revisionPtr revIDLastSave="0" documentId="13_ncr:1_{AC95DE5D-5305-4464-8626-23FF46BE70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slovna" sheetId="12" r:id="rId1"/>
    <sheet name="SAŽETAK" sheetId="10" r:id="rId2"/>
    <sheet name="A1.Prihodi i rashodi prema ekon" sheetId="3" r:id="rId3"/>
    <sheet name="Prihodi i rashodi po izvorima" sheetId="8" state="hidden" r:id="rId4"/>
    <sheet name="A2. Prihodi i rashodi prema izv" sheetId="13" r:id="rId5"/>
    <sheet name="A3. Rashodi prema funkc.klasif" sheetId="5" r:id="rId6"/>
    <sheet name="B1. Račun financ.prema ekon.kla" sheetId="6" r:id="rId7"/>
    <sheet name="B2. Račun financ.prema izvorima" sheetId="9" r:id="rId8"/>
    <sheet name="Preneseni višak" sheetId="11" state="hidden" r:id="rId9"/>
    <sheet name="II.POSEBNI DIO" sheetId="7" r:id="rId10"/>
    <sheet name="List2" sheetId="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7" l="1"/>
  <c r="F12" i="7"/>
  <c r="C12" i="7"/>
  <c r="D13" i="7"/>
  <c r="F13" i="7"/>
  <c r="C13" i="7"/>
  <c r="F29" i="13"/>
  <c r="D29" i="13"/>
  <c r="C29" i="13"/>
  <c r="F15" i="13"/>
  <c r="E15" i="13"/>
  <c r="D15" i="13"/>
  <c r="C15" i="13"/>
  <c r="F9" i="3"/>
  <c r="D9" i="3"/>
  <c r="F8" i="3"/>
  <c r="D8" i="3"/>
  <c r="E8" i="3" s="1"/>
  <c r="F8" i="10" l="1"/>
  <c r="D8" i="10"/>
  <c r="C39" i="10" l="1"/>
  <c r="D36" i="10" s="1"/>
  <c r="D39" i="10" s="1"/>
  <c r="E39" i="10" s="1"/>
  <c r="F36" i="10" s="1"/>
  <c r="F39" i="10" s="1"/>
</calcChain>
</file>

<file path=xl/sharedStrings.xml><?xml version="1.0" encoding="utf-8"?>
<sst xmlns="http://schemas.openxmlformats.org/spreadsheetml/2006/main" count="400" uniqueCount="209">
  <si>
    <t>PRIHODI UKUPNO</t>
  </si>
  <si>
    <t>RASHODI UKUPNO</t>
  </si>
  <si>
    <t>NETO FINANCIRANJE</t>
  </si>
  <si>
    <t xml:space="preserve">A. RAČUN PRIHODA I RASHODA </t>
  </si>
  <si>
    <t>Razred</t>
  </si>
  <si>
    <t>Skupina</t>
  </si>
  <si>
    <t>Primici od financijske imovine i zaduživanja</t>
  </si>
  <si>
    <t>Izdaci za financijsku imovinu i otplate zajmova</t>
  </si>
  <si>
    <t>II. POSEBNI DIO</t>
  </si>
  <si>
    <t>I. OPĆI DIO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</si>
  <si>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</si>
  <si>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</si>
  <si>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</si>
  <si>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</si>
  <si>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</si>
  <si>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…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</si>
  <si>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</si>
  <si>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</si>
  <si>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</si>
  <si>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</si>
  <si>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</si>
  <si>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</si>
  <si>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</si>
  <si>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</si>
  <si>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</si>
  <si>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</si>
  <si>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</si>
  <si>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</si>
  <si>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</si>
  <si>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</si>
  <si>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</si>
  <si>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</si>
  <si>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</si>
  <si>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PRIMICI UKUPNO</t>
  </si>
  <si>
    <t>IZDACI UKUPNO</t>
  </si>
  <si>
    <t>D) VIŠEGODIŠNJI PLAN URAVNOTEŽENJA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</si>
  <si>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</si>
  <si>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</si>
  <si>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</si>
  <si>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IZ PRETHODNE(IH) GODINE KOJI ĆE SE RASPOREDITI / POKRITI</t>
  </si>
  <si>
    <t>VIŠAK / MANJAK TEKUĆE GODINE</t>
  </si>
  <si>
    <t>PROJEKCIJA</t>
  </si>
  <si>
    <t>INDEKS</t>
  </si>
  <si>
    <t>5 (€)</t>
  </si>
  <si>
    <t>6</t>
  </si>
  <si>
    <t>7</t>
  </si>
  <si>
    <t>8</t>
  </si>
  <si>
    <t>9</t>
  </si>
  <si>
    <t>VRSTA PRIHODA / PRIMITAKA</t>
  </si>
  <si>
    <t>2026</t>
  </si>
  <si>
    <t>(2/1)</t>
  </si>
  <si>
    <t>(3/2)</t>
  </si>
  <si>
    <t>(4/3)</t>
  </si>
  <si>
    <t>(5/4)</t>
  </si>
  <si>
    <t>Aktivnost A100001 Financiranje redovne djelatnosti - Grad Poreč</t>
  </si>
  <si>
    <t>Kapitalni projekt K100002 Nabava opreme</t>
  </si>
  <si>
    <t>Glava 00103 VATROGASNE POSTROJBE</t>
  </si>
  <si>
    <t>Kapitalni projekt K100003 Adaptacija i sanacija zgrade i opreme</t>
  </si>
  <si>
    <t>Aktivnost A100001 Financiranje redovne djelatnosti</t>
  </si>
  <si>
    <t>UKUPAN DONOS VIŠKA / MANJKA IZ PRETHODNE(IH) GODINE</t>
  </si>
  <si>
    <t>Izvor</t>
  </si>
  <si>
    <t>Naziv rashoda</t>
  </si>
  <si>
    <t>Prihodi poslovanja</t>
  </si>
  <si>
    <t>Pomoći iz inozemstva i od subjekata unutar općeg proračuna</t>
  </si>
  <si>
    <t>5.5.</t>
  </si>
  <si>
    <t>Pomoći iz općinskog proračuna za korisnike</t>
  </si>
  <si>
    <t>Prihodi od upravnih i administrativnih pristojbi, pristojbi po posebnim propisima i naknadama</t>
  </si>
  <si>
    <t>4.8.</t>
  </si>
  <si>
    <t xml:space="preserve">Prihodi za posebne namjene prpračunskih korisnika </t>
  </si>
  <si>
    <t>Pomoći iz nadležnog proračuna i od HZZO-a temeljem ugovornih obveza</t>
  </si>
  <si>
    <t>5.3.</t>
  </si>
  <si>
    <t>Pomoći iz državnog proračuna za korisnike</t>
  </si>
  <si>
    <t>VIŠAK/MANJAK +NETO FINANCIRANJE</t>
  </si>
  <si>
    <t>Plan 2024</t>
  </si>
  <si>
    <t>3.1.</t>
  </si>
  <si>
    <t>Prihodi od prodaje proizvoda i robe te pruženih usluga i prihodi od donacija</t>
  </si>
  <si>
    <t>Vlastiti prihodi proračunskog korisnika</t>
  </si>
  <si>
    <t>Prihodi od prodaje proizvedene dugotrajne imovine</t>
  </si>
  <si>
    <t>7.4.</t>
  </si>
  <si>
    <t>Prihodi od prodaje automobila</t>
  </si>
  <si>
    <t>C. PRENESENI VIŠAK ILI PRENESENI MANJAK I VIŠEGODIŠNJI PLAN URAVNOTEŽENJA</t>
  </si>
  <si>
    <t>Zapovjednik JVP CZP Poreč</t>
  </si>
  <si>
    <t>Denis Matošević dipl.ing.</t>
  </si>
  <si>
    <t>Plan 2024.</t>
  </si>
  <si>
    <t>Promjena iznos</t>
  </si>
  <si>
    <t>Promjena postotak</t>
  </si>
  <si>
    <t>Novi iznos</t>
  </si>
  <si>
    <t>I IZMJENE I DOPUNE FINANCIJSKOG PLANA PRORAČUNSKOG KORISNIKA JEDINICE LOKALNE I PODRUČNE (REGIONALNE) SAMOUPRAVE ZA 2024.</t>
  </si>
  <si>
    <t xml:space="preserve">I IZMJENE I DOPUNE FINANCIJSKOG PLANA PRORAČUNSKOG KORISNIKA JEDINICE LOKALNE I PODRUČNE (REGIONALNE) SAMOUPRAVE ZA 2024. </t>
  </si>
  <si>
    <t>BROJ 
KONTA</t>
  </si>
  <si>
    <t>PLANIRANO</t>
  </si>
  <si>
    <t>PROMJENA IZNOS</t>
  </si>
  <si>
    <t>PROMJENA 
POSTOTAK</t>
  </si>
  <si>
    <t>NOVI IZNOS</t>
  </si>
  <si>
    <t xml:space="preserve">  SVEUKUPNO PRIHODI</t>
  </si>
  <si>
    <t>67</t>
  </si>
  <si>
    <t>Prihodi iz nadležnog proračuna i od HZZO-a temeljem ugovornih obveza</t>
  </si>
  <si>
    <t>Izvor  3.1.3 Vlastiti prihodi proračunskog korisnika</t>
  </si>
  <si>
    <t>66</t>
  </si>
  <si>
    <t>Izvor  4.8.4 Prihodi za posebne namjene proračunskih korisnika</t>
  </si>
  <si>
    <t>65</t>
  </si>
  <si>
    <t>Prihodi od upravnih i administrativnih pristojbi, pristojbi po posebnim propisima i naknada</t>
  </si>
  <si>
    <t>Izvor  5.1.5 Pomoć za minimalni standad decentraliziranih funkcija</t>
  </si>
  <si>
    <t>Izvor  5.5.1 Pomoć iz općinskog proračuna za korisnike</t>
  </si>
  <si>
    <t>63</t>
  </si>
  <si>
    <t xml:space="preserve">  SVEUKUPNO RASHODI / IZDACI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</si>
  <si>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</si>
  <si>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</si>
  <si>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</si>
  <si>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</si>
  <si>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</si>
  <si>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</si>
  <si>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</si>
  <si>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</si>
  <si>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37</t>
  </si>
  <si>
    <t>Naknade građanima i kućanstvima na temelju osiguranja i druge naknade</t>
  </si>
  <si>
    <t>4</t>
  </si>
  <si>
    <t>Rashodi za nabavu nefinancijske imovine</t>
  </si>
  <si>
    <t>42</t>
  </si>
  <si>
    <t>Rashodi za nabavu proizvedene dugotrajne imovine</t>
  </si>
  <si>
    <t>45</t>
  </si>
  <si>
    <t>Rashodi za dodatna ulaganja na nefinancijskoj imovini</t>
  </si>
  <si>
    <t>Proračunski korisnik 35175 JAVNA VATROGASNA POSTROJBA POREČ</t>
  </si>
  <si>
    <t>Glavni program A01 Redovna djelatnost vatrogasne službe JVP</t>
  </si>
  <si>
    <t>A10001 1002 Javne potrebe  JVP IZNAD STANDARDA</t>
  </si>
  <si>
    <t>A100001 1003 Zakonski standard</t>
  </si>
  <si>
    <t>RAZRED I NAZIV</t>
  </si>
  <si>
    <t>Prihodi od prodaje nefinancijske imovine</t>
  </si>
  <si>
    <t/>
  </si>
  <si>
    <t>RAČUN ZADUŽIVANJA/FINANCIRANJA</t>
  </si>
  <si>
    <t xml:space="preserve">Primici od financijske imovine i zaduživanja                                                        </t>
  </si>
  <si>
    <t>0,0%</t>
  </si>
  <si>
    <t xml:space="preserve">Izdaci za financijsku imovinu i otplate zajmova                                                     </t>
  </si>
  <si>
    <t>VIŠAK/MANJAK+NETO FINANCIRANJE</t>
  </si>
  <si>
    <t>NAZIV</t>
  </si>
  <si>
    <t>PRIJENOS VIŠKA/MANJKA IZ PRETHODNE GODINE</t>
  </si>
  <si>
    <t>PRIJENOS VIŠKA/MANJKA U SLJEDEĆE RAZDOBLJE</t>
  </si>
  <si>
    <t>0.0%</t>
  </si>
  <si>
    <t>VIŠAK/MANJAK+NETO FINANCIRANJE+PRIJENOS VIŠKA/MANJKA IZ PRETHODNE GODINE-PRIJENOS VIŠKA/MANJKA U SLJEDEĆE RAZDOBLJE</t>
  </si>
  <si>
    <t>A. RAČUN PRIHODA I RASHODA</t>
  </si>
  <si>
    <t>A1. PRIHODI I RASHODI PREMA EKONOMSKOJ KLASIFIKACIJI</t>
  </si>
  <si>
    <t>A2. PRIHODI I RASHODI PREMA IZVORIMA FINANCIRANJA</t>
  </si>
  <si>
    <t>A3. RASHODI PREMA FUNKCIJSKOJ KLASIFIKACIJI</t>
  </si>
  <si>
    <t>Funkcijska klasifikacija  03 Javni red i sigurnost</t>
  </si>
  <si>
    <t>Funkcijska klasifikacija  032 Usluge protupožarne zaštite</t>
  </si>
  <si>
    <t>Funkcijska klasifikacija  0320 Usluge protupožarne zaštite</t>
  </si>
  <si>
    <t>PROMJENA IZNOSA</t>
  </si>
  <si>
    <t>PROMJENA POSTOTAK</t>
  </si>
  <si>
    <t>B. RAČUN FINANCIRANJA</t>
  </si>
  <si>
    <t>B1. RAČUN FINANCIRANJA PREMA EKONOMSKOJ KLASIFIKACIJI</t>
  </si>
  <si>
    <t>Razdjel 001 UPRAVNI ODJEL ZA OPĆU UPRAVU</t>
  </si>
  <si>
    <t>OPĆI PRIHODI I PRIMICI PRORAČUNA</t>
  </si>
  <si>
    <t>VLASTITI PRIHODI</t>
  </si>
  <si>
    <t>PRIHODI ZA POSEBNE NAMJENE</t>
  </si>
  <si>
    <t>POMOĆI</t>
  </si>
  <si>
    <t>DONACIJE</t>
  </si>
  <si>
    <t>Vlastiti prihodi proračunskih korisnika</t>
  </si>
  <si>
    <t>Izvor  5.1.   Pomoć za minimalni standard decentraliziranih funkcija</t>
  </si>
  <si>
    <t>Izvor  5.5.   Pomoć iz općinskog proračuna za korisnike</t>
  </si>
  <si>
    <t>Izvor  6.1.   Donacije za proračunske korisnike</t>
  </si>
  <si>
    <t>Izvor  5.3.   Pomoći iz državnog proračuna za korisnike</t>
  </si>
  <si>
    <t>PRIHODI OD PRODAJE AUTOMOBILA</t>
  </si>
  <si>
    <t>Izvor  7.4.   Prihodi od prodaje automobila</t>
  </si>
  <si>
    <t>1.4.</t>
  </si>
  <si>
    <t xml:space="preserve">Opći prihodi i primici  </t>
  </si>
  <si>
    <t>Prihodi za posebne namjene proračunskih korisnika</t>
  </si>
  <si>
    <t xml:space="preserve"> 5.1.</t>
  </si>
  <si>
    <t xml:space="preserve"> Pomoć za minimalni standard decentraliziranih funkcija</t>
  </si>
  <si>
    <t xml:space="preserve"> Pomoći iz državnog proračuna za korisnike</t>
  </si>
  <si>
    <t xml:space="preserve"> Pomoć iz općinskog proračuna za korisnike</t>
  </si>
  <si>
    <t>6.1.</t>
  </si>
  <si>
    <t xml:space="preserve"> Donacije za proračunske korisnike</t>
  </si>
  <si>
    <t>Razred/ skupina</t>
  </si>
  <si>
    <t xml:space="preserve"> UKUPNO IZDACI</t>
  </si>
  <si>
    <t>Šifra</t>
  </si>
  <si>
    <t>B2. RAČUN FINANCIRANJA PREMA IZVORIMA FINANCIRANJA</t>
  </si>
  <si>
    <t>I IZMJENE I DOPUNE FINANCIJSKOG PLANA JAVNE VATROGASNE POSTROJBE</t>
  </si>
  <si>
    <t>CENTAR ZA ZAŠTITU OD POŽARA POREČ ZA 2025. GODINU</t>
  </si>
  <si>
    <t>KLASA: 400-01/25-01/01</t>
  </si>
  <si>
    <t>Poreč: 18.07.2025.</t>
  </si>
  <si>
    <t>UR.BROJ: 2163-6-5-25-1</t>
  </si>
  <si>
    <t>I IZMJENE I DOPUNE FINANCIJSKOG PLANA PRORAČUNSKOG KORISNIKA JEDINICE LOKALNE I PODRUČNE (REGIONALNE) SAMOUPRAVE ZA 2025.</t>
  </si>
  <si>
    <t>SVEUKUPNO PRIHODI</t>
  </si>
  <si>
    <t>SVEUKUPNO RASHODI / IZDACI</t>
  </si>
  <si>
    <t>RAZLIKA - VIŠAK/MANJAK</t>
  </si>
  <si>
    <t xml:space="preserve">I IZMJENE I DOPUNE FINANCIJSKOG PLANA PRORAČUNSKOG KORISNIKA JEDINICE LOKALNE I PODRUČNE (REGIONALNE) SAMOUPRAVE ZA 2025. </t>
  </si>
  <si>
    <t>Prihodi od prodaje proizvoda i robe te pruženih usluga, prihodi od donacija te povrati po protestira</t>
  </si>
  <si>
    <t>72</t>
  </si>
  <si>
    <t>Izvor  1.4.  Opći prihodi i rashodi</t>
  </si>
  <si>
    <t>Izvor  3.1.  Vlastiti prihodi proračunskog korisnika</t>
  </si>
  <si>
    <t>Izvor  4.8.  Prihodi za posebne namjene proračunskih korisnika</t>
  </si>
  <si>
    <t>Izvor  5.1.  Pomoć za minimalni standad decentraliziranih funkcija</t>
  </si>
  <si>
    <t>Izvor  5.5.  Pomoć iz općinskog proračuna za korisnike</t>
  </si>
  <si>
    <t>Izvor  6.1.  Donacije za proračunske korisnike</t>
  </si>
  <si>
    <t>Izvor  7.4.  Prihodi od prodaje automobila</t>
  </si>
  <si>
    <t>Izvor  1.4.  OPĆI PRIHODI I PRIMICI</t>
  </si>
  <si>
    <t>Izvor  5.3.  Pomoći iz državnog proračuna za korisnike</t>
  </si>
  <si>
    <t>PRIHODI OD PRODAJE ILI ZAMJENE NEF.IMOVINE</t>
  </si>
  <si>
    <t>UKUPNO PRIMICI</t>
  </si>
  <si>
    <t>Izvor  1.4. Opći prihodi i primici</t>
  </si>
  <si>
    <t>Izvor  5.3.1 Pomoći iz državnog proračuna za korisnike</t>
  </si>
  <si>
    <t>Izvor  6.1. Donacije za proračunske korisnike</t>
  </si>
  <si>
    <t>Izvor  7.4. Prihodi od prodaje automobila</t>
  </si>
  <si>
    <t>Opći prihodi i primici</t>
  </si>
  <si>
    <t>Vlastiti prihodi</t>
  </si>
  <si>
    <t>Prihodi za posebne namjene</t>
  </si>
  <si>
    <t>Pomoći</t>
  </si>
  <si>
    <t>Donacije</t>
  </si>
  <si>
    <t>Prihodi od prodaje nefin. Imovine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</si>
</sst>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1"/>
      <color theme="4" tint="-0.249977111117893"/>
      <name val="Calibri"/>
      <family val="2"/>
      <charset val="238"/>
      <scheme val="minor"/>
    </font>
    <font>
      <b/>
      <sz val="14"/>
      <color rgb="FF6633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Arial"/>
    </font>
    <font>
      <b/>
      <sz val="10"/>
      <color indexed="9"/>
      <name val="Arial"/>
    </font>
    <font>
      <sz val="10"/>
      <color indexed="9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4" tint="-0.499984740745262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sz val="11"/>
      <color rgb="FF663300"/>
      <name val="Arial"/>
      <family val="2"/>
      <charset val="238"/>
    </font>
    <font>
      <b/>
      <sz val="10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quotePrefix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3" xfId="0" applyBorder="1"/>
    <xf numFmtId="0" fontId="9" fillId="0" borderId="3" xfId="0" applyFont="1" applyBorder="1"/>
    <xf numFmtId="0" fontId="18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4" fontId="9" fillId="0" borderId="3" xfId="0" applyNumberFormat="1" applyFont="1" applyBorder="1"/>
    <xf numFmtId="4" fontId="6" fillId="2" borderId="3" xfId="0" applyNumberFormat="1" applyFont="1" applyFill="1" applyBorder="1"/>
    <xf numFmtId="4" fontId="6" fillId="5" borderId="3" xfId="0" applyNumberFormat="1" applyFont="1" applyFill="1" applyBorder="1"/>
    <xf numFmtId="4" fontId="9" fillId="4" borderId="3" xfId="0" applyNumberFormat="1" applyFont="1" applyFill="1" applyBorder="1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3" fillId="0" borderId="0" xfId="0" applyFont="1" applyAlignment="1">
      <alignment wrapText="1"/>
    </xf>
    <xf numFmtId="0" fontId="20" fillId="0" borderId="0" xfId="0" quotePrefix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/>
    <xf numFmtId="0" fontId="23" fillId="0" borderId="0" xfId="0" applyFont="1"/>
    <xf numFmtId="0" fontId="20" fillId="2" borderId="3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left" vertical="center" wrapText="1"/>
    </xf>
    <xf numFmtId="3" fontId="20" fillId="2" borderId="3" xfId="0" applyNumberFormat="1" applyFont="1" applyFill="1" applyBorder="1" applyAlignment="1">
      <alignment horizontal="right" vertical="center" wrapText="1"/>
    </xf>
    <xf numFmtId="3" fontId="21" fillId="2" borderId="3" xfId="0" applyNumberFormat="1" applyFont="1" applyFill="1" applyBorder="1" applyAlignment="1">
      <alignment horizontal="right" vertical="center" wrapText="1"/>
    </xf>
    <xf numFmtId="0" fontId="22" fillId="2" borderId="3" xfId="0" applyFont="1" applyFill="1" applyBorder="1" applyAlignment="1">
      <alignment horizontal="left" vertical="center" wrapText="1"/>
    </xf>
    <xf numFmtId="3" fontId="20" fillId="2" borderId="3" xfId="0" applyNumberFormat="1" applyFont="1" applyFill="1" applyBorder="1" applyAlignment="1">
      <alignment horizontal="right"/>
    </xf>
    <xf numFmtId="0" fontId="24" fillId="2" borderId="3" xfId="0" applyFont="1" applyFill="1" applyBorder="1" applyAlignment="1">
      <alignment horizontal="left" vertical="center" wrapText="1"/>
    </xf>
    <xf numFmtId="16" fontId="24" fillId="2" borderId="3" xfId="0" applyNumberFormat="1" applyFont="1" applyFill="1" applyBorder="1" applyAlignment="1">
      <alignment horizontal="left" vertical="center" wrapText="1"/>
    </xf>
    <xf numFmtId="3" fontId="21" fillId="2" borderId="3" xfId="0" applyNumberFormat="1" applyFont="1" applyFill="1" applyBorder="1" applyAlignment="1">
      <alignment horizontal="right"/>
    </xf>
    <xf numFmtId="1" fontId="24" fillId="2" borderId="3" xfId="0" applyNumberFormat="1" applyFont="1" applyFill="1" applyBorder="1" applyAlignment="1">
      <alignment horizontal="left" vertical="center" wrapText="1"/>
    </xf>
    <xf numFmtId="3" fontId="25" fillId="0" borderId="3" xfId="0" applyNumberFormat="1" applyFont="1" applyBorder="1"/>
    <xf numFmtId="0" fontId="20" fillId="5" borderId="3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22" fillId="2" borderId="3" xfId="0" quotePrefix="1" applyFont="1" applyFill="1" applyBorder="1" applyAlignment="1">
      <alignment horizontal="left" wrapText="1"/>
    </xf>
    <xf numFmtId="1" fontId="23" fillId="0" borderId="0" xfId="0" applyNumberFormat="1" applyFont="1"/>
    <xf numFmtId="3" fontId="23" fillId="0" borderId="0" xfId="0" applyNumberFormat="1" applyFont="1"/>
    <xf numFmtId="0" fontId="27" fillId="0" borderId="0" xfId="0" applyFont="1"/>
    <xf numFmtId="0" fontId="29" fillId="0" borderId="0" xfId="0" applyFont="1"/>
    <xf numFmtId="0" fontId="7" fillId="0" borderId="3" xfId="0" applyFont="1" applyBorder="1"/>
    <xf numFmtId="4" fontId="0" fillId="0" borderId="3" xfId="0" applyNumberFormat="1" applyBorder="1"/>
    <xf numFmtId="0" fontId="0" fillId="0" borderId="3" xfId="0" applyBorder="1" applyAlignment="1">
      <alignment horizontal="right"/>
    </xf>
    <xf numFmtId="0" fontId="30" fillId="0" borderId="0" xfId="0" applyFont="1"/>
    <xf numFmtId="0" fontId="9" fillId="0" borderId="0" xfId="0" applyFont="1"/>
    <xf numFmtId="4" fontId="30" fillId="0" borderId="0" xfId="0" applyNumberFormat="1" applyFont="1"/>
    <xf numFmtId="4" fontId="7" fillId="0" borderId="3" xfId="0" applyNumberFormat="1" applyFont="1" applyBorder="1"/>
    <xf numFmtId="0" fontId="7" fillId="0" borderId="3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17" fillId="2" borderId="3" xfId="0" applyFont="1" applyFill="1" applyBorder="1"/>
    <xf numFmtId="0" fontId="7" fillId="2" borderId="3" xfId="0" applyFont="1" applyFill="1" applyBorder="1"/>
    <xf numFmtId="4" fontId="31" fillId="2" borderId="3" xfId="0" applyNumberFormat="1" applyFont="1" applyFill="1" applyBorder="1"/>
    <xf numFmtId="0" fontId="31" fillId="2" borderId="3" xfId="0" applyFont="1" applyFill="1" applyBorder="1" applyAlignment="1">
      <alignment horizontal="right"/>
    </xf>
    <xf numFmtId="4" fontId="32" fillId="2" borderId="3" xfId="0" applyNumberFormat="1" applyFont="1" applyFill="1" applyBorder="1" applyAlignment="1">
      <alignment horizontal="right"/>
    </xf>
    <xf numFmtId="0" fontId="9" fillId="0" borderId="3" xfId="0" applyFont="1" applyBorder="1" applyAlignment="1">
      <alignment vertical="center" wrapText="1"/>
    </xf>
    <xf numFmtId="4" fontId="1" fillId="0" borderId="3" xfId="0" applyNumberFormat="1" applyFont="1" applyBorder="1"/>
    <xf numFmtId="0" fontId="1" fillId="0" borderId="3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6" fillId="6" borderId="3" xfId="0" applyFont="1" applyFill="1" applyBorder="1"/>
    <xf numFmtId="4" fontId="6" fillId="6" borderId="3" xfId="0" applyNumberFormat="1" applyFont="1" applyFill="1" applyBorder="1"/>
    <xf numFmtId="0" fontId="33" fillId="0" borderId="3" xfId="0" applyFont="1" applyBorder="1" applyAlignment="1">
      <alignment horizontal="center"/>
    </xf>
    <xf numFmtId="0" fontId="33" fillId="0" borderId="0" xfId="0" applyFont="1"/>
    <xf numFmtId="0" fontId="34" fillId="0" borderId="3" xfId="0" applyFont="1" applyBorder="1"/>
    <xf numFmtId="4" fontId="34" fillId="0" borderId="3" xfId="0" applyNumberFormat="1" applyFont="1" applyBorder="1"/>
    <xf numFmtId="0" fontId="34" fillId="0" borderId="0" xfId="0" applyFont="1"/>
    <xf numFmtId="0" fontId="36" fillId="0" borderId="0" xfId="0" applyFont="1"/>
    <xf numFmtId="0" fontId="37" fillId="0" borderId="0" xfId="0" applyFont="1"/>
    <xf numFmtId="0" fontId="3" fillId="2" borderId="3" xfId="0" applyFont="1" applyFill="1" applyBorder="1"/>
    <xf numFmtId="4" fontId="3" fillId="2" borderId="3" xfId="0" applyNumberFormat="1" applyFont="1" applyFill="1" applyBorder="1"/>
    <xf numFmtId="4" fontId="9" fillId="0" borderId="0" xfId="0" applyNumberFormat="1" applyFont="1"/>
    <xf numFmtId="0" fontId="9" fillId="0" borderId="0" xfId="0" applyFont="1" applyAlignment="1">
      <alignment horizontal="right"/>
    </xf>
    <xf numFmtId="16" fontId="7" fillId="2" borderId="3" xfId="0" applyNumberFormat="1" applyFont="1" applyFill="1" applyBorder="1" applyAlignment="1">
      <alignment horizontal="right"/>
    </xf>
    <xf numFmtId="0" fontId="29" fillId="2" borderId="0" xfId="0" applyFont="1" applyFill="1"/>
    <xf numFmtId="0" fontId="3" fillId="2" borderId="3" xfId="0" applyFont="1" applyFill="1" applyBorder="1" applyAlignment="1">
      <alignment horizontal="right"/>
    </xf>
    <xf numFmtId="0" fontId="0" fillId="2" borderId="0" xfId="0" applyFill="1"/>
    <xf numFmtId="0" fontId="0" fillId="0" borderId="0" xfId="0" applyAlignment="1">
      <alignment wrapText="1"/>
    </xf>
    <xf numFmtId="0" fontId="30" fillId="7" borderId="3" xfId="0" applyFont="1" applyFill="1" applyBorder="1" applyAlignment="1">
      <alignment horizontal="center" vertical="center" wrapText="1"/>
    </xf>
    <xf numFmtId="0" fontId="38" fillId="2" borderId="3" xfId="0" applyFont="1" applyFill="1" applyBorder="1"/>
    <xf numFmtId="4" fontId="38" fillId="2" borderId="3" xfId="0" applyNumberFormat="1" applyFont="1" applyFill="1" applyBorder="1"/>
    <xf numFmtId="0" fontId="30" fillId="8" borderId="3" xfId="0" applyFont="1" applyFill="1" applyBorder="1" applyAlignment="1">
      <alignment wrapText="1"/>
    </xf>
    <xf numFmtId="0" fontId="9" fillId="8" borderId="3" xfId="0" applyFont="1" applyFill="1" applyBorder="1" applyAlignment="1">
      <alignment vertical="center" wrapText="1"/>
    </xf>
    <xf numFmtId="0" fontId="30" fillId="8" borderId="3" xfId="0" applyFont="1" applyFill="1" applyBorder="1" applyAlignment="1">
      <alignment vertical="center" wrapText="1"/>
    </xf>
    <xf numFmtId="3" fontId="9" fillId="8" borderId="1" xfId="0" quotePrefix="1" applyNumberFormat="1" applyFont="1" applyFill="1" applyBorder="1" applyAlignment="1">
      <alignment horizontal="right"/>
    </xf>
    <xf numFmtId="3" fontId="9" fillId="8" borderId="3" xfId="0" quotePrefix="1" applyNumberFormat="1" applyFont="1" applyFill="1" applyBorder="1" applyAlignment="1">
      <alignment horizontal="right"/>
    </xf>
    <xf numFmtId="3" fontId="6" fillId="10" borderId="1" xfId="0" quotePrefix="1" applyNumberFormat="1" applyFont="1" applyFill="1" applyBorder="1" applyAlignment="1">
      <alignment horizontal="right"/>
    </xf>
    <xf numFmtId="3" fontId="6" fillId="10" borderId="3" xfId="0" quotePrefix="1" applyNumberFormat="1" applyFont="1" applyFill="1" applyBorder="1" applyAlignment="1">
      <alignment horizontal="right"/>
    </xf>
    <xf numFmtId="0" fontId="9" fillId="8" borderId="3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/>
    </xf>
    <xf numFmtId="0" fontId="9" fillId="10" borderId="3" xfId="0" applyFont="1" applyFill="1" applyBorder="1"/>
    <xf numFmtId="4" fontId="9" fillId="10" borderId="3" xfId="0" applyNumberFormat="1" applyFont="1" applyFill="1" applyBorder="1"/>
    <xf numFmtId="0" fontId="6" fillId="2" borderId="3" xfId="0" applyFont="1" applyFill="1" applyBorder="1"/>
    <xf numFmtId="0" fontId="6" fillId="10" borderId="3" xfId="0" applyFont="1" applyFill="1" applyBorder="1"/>
    <xf numFmtId="4" fontId="6" fillId="10" borderId="3" xfId="0" applyNumberFormat="1" applyFont="1" applyFill="1" applyBorder="1"/>
    <xf numFmtId="0" fontId="9" fillId="8" borderId="3" xfId="0" applyFont="1" applyFill="1" applyBorder="1" applyAlignment="1">
      <alignment vertical="center"/>
    </xf>
    <xf numFmtId="0" fontId="6" fillId="8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9" fillId="2" borderId="3" xfId="0" applyFont="1" applyFill="1" applyBorder="1"/>
    <xf numFmtId="0" fontId="9" fillId="11" borderId="3" xfId="0" applyFont="1" applyFill="1" applyBorder="1"/>
    <xf numFmtId="0" fontId="17" fillId="9" borderId="3" xfId="0" applyFont="1" applyFill="1" applyBorder="1"/>
    <xf numFmtId="4" fontId="17" fillId="9" borderId="3" xfId="0" applyNumberFormat="1" applyFont="1" applyFill="1" applyBorder="1"/>
    <xf numFmtId="0" fontId="6" fillId="12" borderId="3" xfId="0" applyFont="1" applyFill="1" applyBorder="1"/>
    <xf numFmtId="4" fontId="6" fillId="12" borderId="3" xfId="0" applyNumberFormat="1" applyFont="1" applyFill="1" applyBorder="1"/>
    <xf numFmtId="0" fontId="38" fillId="13" borderId="3" xfId="0" applyFont="1" applyFill="1" applyBorder="1"/>
    <xf numFmtId="4" fontId="38" fillId="13" borderId="3" xfId="0" applyNumberFormat="1" applyFont="1" applyFill="1" applyBorder="1"/>
    <xf numFmtId="4" fontId="9" fillId="11" borderId="3" xfId="0" applyNumberFormat="1" applyFont="1" applyFill="1" applyBorder="1"/>
    <xf numFmtId="0" fontId="38" fillId="13" borderId="3" xfId="0" applyFont="1" applyFill="1" applyBorder="1" applyAlignment="1">
      <alignment horizontal="left" vertical="center"/>
    </xf>
    <xf numFmtId="0" fontId="38" fillId="13" borderId="3" xfId="0" applyFont="1" applyFill="1" applyBorder="1" applyAlignment="1">
      <alignment horizontal="center" vertical="center" wrapText="1"/>
    </xf>
    <xf numFmtId="0" fontId="38" fillId="13" borderId="4" xfId="0" applyFont="1" applyFill="1" applyBorder="1" applyAlignment="1">
      <alignment horizontal="center" vertical="center" wrapText="1"/>
    </xf>
    <xf numFmtId="0" fontId="38" fillId="13" borderId="4" xfId="0" applyFont="1" applyFill="1" applyBorder="1" applyAlignment="1">
      <alignment horizontal="left" vertical="center" wrapText="1"/>
    </xf>
    <xf numFmtId="0" fontId="38" fillId="13" borderId="3" xfId="0" applyFont="1" applyFill="1" applyBorder="1" applyAlignment="1">
      <alignment horizontal="left" vertical="center" wrapText="1"/>
    </xf>
    <xf numFmtId="0" fontId="34" fillId="13" borderId="3" xfId="0" applyFont="1" applyFill="1" applyBorder="1" applyAlignment="1">
      <alignment horizontal="left" vertical="center" wrapText="1"/>
    </xf>
    <xf numFmtId="3" fontId="34" fillId="13" borderId="4" xfId="0" applyNumberFormat="1" applyFont="1" applyFill="1" applyBorder="1" applyAlignment="1">
      <alignment horizontal="right"/>
    </xf>
    <xf numFmtId="3" fontId="34" fillId="13" borderId="3" xfId="0" applyNumberFormat="1" applyFont="1" applyFill="1" applyBorder="1" applyAlignment="1">
      <alignment horizontal="right"/>
    </xf>
    <xf numFmtId="0" fontId="34" fillId="13" borderId="3" xfId="0" applyFont="1" applyFill="1" applyBorder="1"/>
    <xf numFmtId="2" fontId="34" fillId="13" borderId="3" xfId="0" applyNumberFormat="1" applyFont="1" applyFill="1" applyBorder="1"/>
    <xf numFmtId="4" fontId="34" fillId="13" borderId="3" xfId="0" applyNumberFormat="1" applyFont="1" applyFill="1" applyBorder="1"/>
    <xf numFmtId="9" fontId="34" fillId="13" borderId="3" xfId="0" applyNumberFormat="1" applyFont="1" applyFill="1" applyBorder="1"/>
    <xf numFmtId="3" fontId="38" fillId="13" borderId="1" xfId="0" quotePrefix="1" applyNumberFormat="1" applyFont="1" applyFill="1" applyBorder="1" applyAlignment="1">
      <alignment horizontal="right"/>
    </xf>
    <xf numFmtId="3" fontId="38" fillId="13" borderId="3" xfId="0" quotePrefix="1" applyNumberFormat="1" applyFont="1" applyFill="1" applyBorder="1" applyAlignment="1">
      <alignment horizontal="right"/>
    </xf>
    <xf numFmtId="0" fontId="38" fillId="12" borderId="3" xfId="0" applyFont="1" applyFill="1" applyBorder="1"/>
    <xf numFmtId="4" fontId="38" fillId="12" borderId="3" xfId="0" applyNumberFormat="1" applyFont="1" applyFill="1" applyBorder="1"/>
    <xf numFmtId="0" fontId="38" fillId="6" borderId="3" xfId="0" applyFont="1" applyFill="1" applyBorder="1"/>
    <xf numFmtId="4" fontId="38" fillId="6" borderId="3" xfId="0" applyNumberFormat="1" applyFont="1" applyFill="1" applyBorder="1"/>
    <xf numFmtId="0" fontId="36" fillId="0" borderId="0" xfId="0" applyFont="1" applyAlignment="1">
      <alignment horizontal="left"/>
    </xf>
    <xf numFmtId="0" fontId="35" fillId="2" borderId="0" xfId="0" applyFont="1" applyFill="1" applyAlignment="1">
      <alignment horizontal="center" wrapText="1"/>
    </xf>
    <xf numFmtId="0" fontId="36" fillId="2" borderId="0" xfId="0" applyFont="1" applyFill="1" applyAlignment="1">
      <alignment wrapText="1"/>
    </xf>
    <xf numFmtId="0" fontId="35" fillId="0" borderId="0" xfId="0" applyFont="1" applyAlignment="1">
      <alignment horizontal="center" wrapText="1"/>
    </xf>
    <xf numFmtId="0" fontId="36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6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horizontal="left" vertical="center" wrapText="1"/>
    </xf>
    <xf numFmtId="0" fontId="38" fillId="13" borderId="1" xfId="0" applyFont="1" applyFill="1" applyBorder="1" applyAlignment="1">
      <alignment horizontal="left" vertical="center" wrapText="1"/>
    </xf>
    <xf numFmtId="0" fontId="38" fillId="13" borderId="4" xfId="0" applyFont="1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 wrapText="1"/>
    </xf>
    <xf numFmtId="0" fontId="9" fillId="10" borderId="1" xfId="0" quotePrefix="1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0" fillId="2" borderId="0" xfId="0" applyFont="1" applyFill="1" applyAlignment="1">
      <alignment horizontal="left" wrapText="1"/>
    </xf>
    <xf numFmtId="0" fontId="26" fillId="0" borderId="1" xfId="0" applyFont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20" fillId="2" borderId="5" xfId="0" applyFont="1" applyFill="1" applyBorder="1" applyAlignment="1">
      <alignment horizontal="left"/>
    </xf>
    <xf numFmtId="0" fontId="0" fillId="0" borderId="5" xfId="0" applyBorder="1"/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FF99"/>
      <color rgb="FFFFFFCC"/>
      <color rgb="FFFFFF66"/>
      <color rgb="FFCC9900"/>
      <color rgb="FF663300"/>
      <color rgb="FFFFFF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M28"/>
  <sheetViews>
    <sheetView tabSelected="1" workbookViewId="0">
      <selection activeCell="N21" sqref="N21"/>
    </sheetView>
  </sheetViews>
  <sheetFormatPr defaultRowHeight="15" x14ac:dyDescent="0.25"/>
  <sheetData>
    <row r="9" spans="2:13" ht="18" x14ac:dyDescent="0.25">
      <c r="B9" s="158" t="s">
        <v>176</v>
      </c>
      <c r="C9" s="158"/>
      <c r="D9" s="158"/>
      <c r="E9" s="158"/>
      <c r="F9" s="158"/>
      <c r="G9" s="158"/>
      <c r="H9" s="158"/>
      <c r="I9" s="158"/>
      <c r="J9" s="158"/>
      <c r="K9" s="158"/>
      <c r="L9" s="159"/>
      <c r="M9" s="159"/>
    </row>
    <row r="10" spans="2:13" ht="18" x14ac:dyDescent="0.25">
      <c r="B10" s="160" t="s">
        <v>177</v>
      </c>
      <c r="C10" s="160"/>
      <c r="D10" s="160"/>
      <c r="E10" s="160"/>
      <c r="F10" s="160"/>
      <c r="G10" s="160"/>
      <c r="H10" s="160"/>
      <c r="I10" s="160"/>
      <c r="J10" s="160"/>
      <c r="K10" s="160"/>
      <c r="L10" s="161"/>
      <c r="M10" s="161"/>
    </row>
    <row r="11" spans="2:13" ht="18.75" x14ac:dyDescent="0.3"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3"/>
      <c r="M11" s="163"/>
    </row>
    <row r="25" spans="1:13" x14ac:dyDescent="0.25">
      <c r="B25" s="99" t="s">
        <v>178</v>
      </c>
      <c r="C25" s="99"/>
      <c r="D25" s="99"/>
      <c r="E25" s="99"/>
      <c r="F25" s="100"/>
      <c r="G25" s="100"/>
      <c r="H25" s="100"/>
      <c r="I25" s="100"/>
      <c r="M25" s="100"/>
    </row>
    <row r="26" spans="1:13" x14ac:dyDescent="0.25">
      <c r="A26" s="71"/>
      <c r="B26" s="157" t="s">
        <v>180</v>
      </c>
      <c r="C26" s="157"/>
      <c r="D26" s="157"/>
      <c r="E26" s="157"/>
      <c r="F26" s="100"/>
      <c r="G26" s="100"/>
      <c r="H26" s="100"/>
      <c r="I26" s="100"/>
      <c r="J26" s="164" t="s">
        <v>81</v>
      </c>
      <c r="K26" s="164"/>
      <c r="L26" s="164"/>
      <c r="M26" s="95"/>
    </row>
    <row r="27" spans="1:13" x14ac:dyDescent="0.25">
      <c r="A27" s="71"/>
      <c r="B27" s="157" t="s">
        <v>179</v>
      </c>
      <c r="C27" s="157"/>
      <c r="D27" s="157"/>
      <c r="E27" s="157"/>
      <c r="F27" s="100"/>
      <c r="G27" s="100"/>
      <c r="H27" s="100"/>
      <c r="I27" s="100"/>
      <c r="J27" s="164" t="s">
        <v>82</v>
      </c>
      <c r="K27" s="164"/>
      <c r="L27" s="164"/>
      <c r="M27" s="95"/>
    </row>
    <row r="28" spans="1:13" x14ac:dyDescent="0.25"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</row>
  </sheetData>
  <mergeCells count="7">
    <mergeCell ref="B27:E27"/>
    <mergeCell ref="B9:M9"/>
    <mergeCell ref="B10:M10"/>
    <mergeCell ref="B11:M11"/>
    <mergeCell ref="B26:E26"/>
    <mergeCell ref="J26:L26"/>
    <mergeCell ref="J27:L27"/>
  </mergeCells>
  <pageMargins left="0.7" right="0.7" top="0.75" bottom="0.75" header="0.3" footer="0.3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67"/>
  <sheetViews>
    <sheetView topLeftCell="A30" workbookViewId="0">
      <selection activeCell="C5" sqref="C5"/>
    </sheetView>
  </sheetViews>
  <sheetFormatPr defaultRowHeight="15" x14ac:dyDescent="0.25"/>
  <cols>
    <col min="1" max="1" width="7.42578125" bestFit="1" customWidth="1"/>
    <col min="2" max="2" width="57.85546875" customWidth="1"/>
    <col min="3" max="3" width="13.5703125" customWidth="1"/>
    <col min="4" max="4" width="14.140625" customWidth="1"/>
    <col min="5" max="5" width="12.140625" customWidth="1"/>
    <col min="6" max="6" width="13.5703125" customWidth="1"/>
  </cols>
  <sheetData>
    <row r="1" spans="1:6" ht="37.5" customHeight="1" x14ac:dyDescent="0.25">
      <c r="A1" s="165" t="s">
        <v>185</v>
      </c>
      <c r="B1" s="165"/>
      <c r="C1" s="165"/>
      <c r="D1" s="165"/>
      <c r="E1" s="165"/>
      <c r="F1" s="165"/>
    </row>
    <row r="2" spans="1:6" ht="14.25" customHeight="1" x14ac:dyDescent="0.25">
      <c r="A2" s="2"/>
      <c r="B2" s="2"/>
      <c r="C2" s="2"/>
      <c r="D2" s="2"/>
      <c r="E2" s="2"/>
      <c r="F2" s="2"/>
    </row>
    <row r="3" spans="1:6" ht="16.5" customHeight="1" x14ac:dyDescent="0.25">
      <c r="A3" s="177" t="s">
        <v>8</v>
      </c>
      <c r="B3" s="163"/>
      <c r="C3" s="163"/>
      <c r="D3" s="163"/>
      <c r="E3" s="163"/>
      <c r="F3" s="163"/>
    </row>
    <row r="4" spans="1:6" ht="11.25" customHeight="1" x14ac:dyDescent="0.25">
      <c r="A4" s="2"/>
      <c r="B4" s="2"/>
      <c r="C4" s="2"/>
      <c r="D4" s="2"/>
      <c r="E4" s="2"/>
      <c r="F4" s="2"/>
    </row>
    <row r="5" spans="1:6" ht="25.5" x14ac:dyDescent="0.25">
      <c r="A5" s="114" t="s">
        <v>174</v>
      </c>
      <c r="B5" s="121" t="s">
        <v>16</v>
      </c>
      <c r="C5" s="127" t="s">
        <v>90</v>
      </c>
      <c r="D5" s="114" t="s">
        <v>91</v>
      </c>
      <c r="E5" s="114" t="s">
        <v>92</v>
      </c>
      <c r="F5" s="127" t="s">
        <v>93</v>
      </c>
    </row>
    <row r="6" spans="1:6" ht="15" customHeight="1" x14ac:dyDescent="0.25">
      <c r="A6" s="37" t="s">
        <v>105</v>
      </c>
      <c r="B6" s="37"/>
      <c r="C6" s="40">
        <v>1955000</v>
      </c>
      <c r="D6" s="40">
        <v>162165</v>
      </c>
      <c r="E6" s="40">
        <v>8.2899999999999991</v>
      </c>
      <c r="F6" s="40">
        <v>2117165</v>
      </c>
    </row>
    <row r="7" spans="1:6" ht="15" customHeight="1" x14ac:dyDescent="0.25">
      <c r="A7" s="155" t="s">
        <v>150</v>
      </c>
      <c r="B7" s="155"/>
      <c r="C7" s="156">
        <v>1955000</v>
      </c>
      <c r="D7" s="156">
        <v>162165</v>
      </c>
      <c r="E7" s="156">
        <v>8.2899999999999991</v>
      </c>
      <c r="F7" s="156">
        <v>2117165</v>
      </c>
    </row>
    <row r="8" spans="1:6" ht="15" customHeight="1" x14ac:dyDescent="0.25">
      <c r="A8" s="153" t="s">
        <v>56</v>
      </c>
      <c r="B8" s="153"/>
      <c r="C8" s="154">
        <v>1955000</v>
      </c>
      <c r="D8" s="154">
        <v>162165</v>
      </c>
      <c r="E8" s="154">
        <v>8.2899999999999991</v>
      </c>
      <c r="F8" s="154">
        <v>2117165</v>
      </c>
    </row>
    <row r="9" spans="1:6" x14ac:dyDescent="0.25">
      <c r="A9" s="131" t="s">
        <v>122</v>
      </c>
      <c r="B9" s="131"/>
      <c r="C9" s="138">
        <v>1955000</v>
      </c>
      <c r="D9" s="138">
        <v>162165</v>
      </c>
      <c r="E9" s="138">
        <v>8.2899999999999991</v>
      </c>
      <c r="F9" s="138">
        <v>2117165</v>
      </c>
    </row>
    <row r="10" spans="1:6" ht="15" customHeight="1" x14ac:dyDescent="0.25">
      <c r="A10" s="130">
        <v>1</v>
      </c>
      <c r="B10" s="130" t="s">
        <v>203</v>
      </c>
      <c r="C10" s="41">
        <v>745410</v>
      </c>
      <c r="D10" s="41">
        <v>63993</v>
      </c>
      <c r="E10" s="41">
        <v>8.58</v>
      </c>
      <c r="F10" s="41">
        <v>809403</v>
      </c>
    </row>
    <row r="11" spans="1:6" ht="15" customHeight="1" x14ac:dyDescent="0.25">
      <c r="A11" s="124">
        <v>3</v>
      </c>
      <c r="B11" s="124" t="s">
        <v>204</v>
      </c>
      <c r="C11" s="41">
        <v>39600</v>
      </c>
      <c r="D11" s="41">
        <v>28900</v>
      </c>
      <c r="E11" s="41">
        <v>72.98</v>
      </c>
      <c r="F11" s="41">
        <v>68500</v>
      </c>
    </row>
    <row r="12" spans="1:6" ht="15" customHeight="1" x14ac:dyDescent="0.25">
      <c r="A12" s="124">
        <v>4</v>
      </c>
      <c r="B12" s="124" t="s">
        <v>205</v>
      </c>
      <c r="C12" s="41">
        <f>C34+C52+C59</f>
        <v>272442</v>
      </c>
      <c r="D12" s="41">
        <f>D34+D52+D59</f>
        <v>-13836</v>
      </c>
      <c r="E12" s="41">
        <v>-5.08</v>
      </c>
      <c r="F12" s="41">
        <f>F34+F52+F59</f>
        <v>258606</v>
      </c>
    </row>
    <row r="13" spans="1:6" ht="15" customHeight="1" x14ac:dyDescent="0.25">
      <c r="A13" s="124">
        <v>5</v>
      </c>
      <c r="B13" s="124" t="s">
        <v>206</v>
      </c>
      <c r="C13" s="41">
        <f>C42+C64</f>
        <v>890548</v>
      </c>
      <c r="D13" s="41">
        <f>D42+D64</f>
        <v>68108</v>
      </c>
      <c r="E13" s="41">
        <v>7.6</v>
      </c>
      <c r="F13" s="41">
        <f>F42+F64</f>
        <v>958656</v>
      </c>
    </row>
    <row r="14" spans="1:6" ht="15" hidden="1" customHeight="1" x14ac:dyDescent="0.25">
      <c r="A14" s="101" t="s">
        <v>157</v>
      </c>
      <c r="B14" s="101"/>
      <c r="C14" s="102">
        <v>526386</v>
      </c>
      <c r="D14" s="102">
        <v>0</v>
      </c>
      <c r="E14" s="102">
        <v>0</v>
      </c>
      <c r="F14" s="102">
        <v>526386</v>
      </c>
    </row>
    <row r="15" spans="1:6" ht="15" hidden="1" customHeight="1" x14ac:dyDescent="0.25">
      <c r="A15" s="101" t="s">
        <v>160</v>
      </c>
      <c r="B15" s="101"/>
      <c r="C15" s="102">
        <v>0</v>
      </c>
      <c r="D15" s="102">
        <v>0</v>
      </c>
      <c r="E15" s="102">
        <v>0</v>
      </c>
      <c r="F15" s="102">
        <v>0</v>
      </c>
    </row>
    <row r="16" spans="1:6" ht="15" hidden="1" customHeight="1" x14ac:dyDescent="0.25">
      <c r="A16" s="101" t="s">
        <v>158</v>
      </c>
      <c r="B16" s="101"/>
      <c r="C16" s="102">
        <v>282298</v>
      </c>
      <c r="D16" s="102">
        <v>51948</v>
      </c>
      <c r="E16" s="102">
        <v>18.399999999999999</v>
      </c>
      <c r="F16" s="102">
        <v>334246</v>
      </c>
    </row>
    <row r="17" spans="1:6" ht="15" customHeight="1" x14ac:dyDescent="0.25">
      <c r="A17" s="124">
        <v>6</v>
      </c>
      <c r="B17" s="124" t="s">
        <v>207</v>
      </c>
      <c r="C17" s="41">
        <v>7000</v>
      </c>
      <c r="D17" s="41">
        <v>0</v>
      </c>
      <c r="E17" s="41">
        <v>0</v>
      </c>
      <c r="F17" s="41">
        <v>7000</v>
      </c>
    </row>
    <row r="18" spans="1:6" ht="15" hidden="1" customHeight="1" x14ac:dyDescent="0.25">
      <c r="A18" s="101" t="s">
        <v>159</v>
      </c>
      <c r="B18" s="101"/>
      <c r="C18" s="102">
        <v>0</v>
      </c>
      <c r="D18" s="102">
        <v>6500</v>
      </c>
      <c r="E18" s="102">
        <v>100</v>
      </c>
      <c r="F18" s="102">
        <v>6500</v>
      </c>
    </row>
    <row r="19" spans="1:6" ht="15" customHeight="1" x14ac:dyDescent="0.25">
      <c r="A19" s="124">
        <v>7</v>
      </c>
      <c r="B19" s="124" t="s">
        <v>208</v>
      </c>
      <c r="C19" s="41">
        <v>0</v>
      </c>
      <c r="D19" s="41">
        <v>15000</v>
      </c>
      <c r="E19" s="41">
        <v>100</v>
      </c>
      <c r="F19" s="41">
        <v>15000</v>
      </c>
    </row>
    <row r="20" spans="1:6" ht="15" hidden="1" customHeight="1" x14ac:dyDescent="0.25">
      <c r="A20" s="101" t="s">
        <v>162</v>
      </c>
      <c r="B20" s="101"/>
      <c r="C20" s="102">
        <v>0</v>
      </c>
      <c r="D20" s="102">
        <v>0</v>
      </c>
      <c r="E20" s="102">
        <v>0</v>
      </c>
      <c r="F20" s="102">
        <v>0</v>
      </c>
    </row>
    <row r="21" spans="1:6" ht="15" customHeight="1" x14ac:dyDescent="0.25">
      <c r="A21" s="132" t="s">
        <v>123</v>
      </c>
      <c r="B21" s="132"/>
      <c r="C21" s="133">
        <v>1955000</v>
      </c>
      <c r="D21" s="133">
        <v>162165</v>
      </c>
      <c r="E21" s="133">
        <v>8.2899999999999991</v>
      </c>
      <c r="F21" s="133">
        <v>2117165</v>
      </c>
    </row>
    <row r="22" spans="1:6" ht="15" customHeight="1" x14ac:dyDescent="0.25">
      <c r="A22" s="92" t="s">
        <v>124</v>
      </c>
      <c r="B22" s="92"/>
      <c r="C22" s="93">
        <v>1428614</v>
      </c>
      <c r="D22" s="93">
        <v>125319</v>
      </c>
      <c r="E22" s="93">
        <v>8.77</v>
      </c>
      <c r="F22" s="93">
        <v>1553933</v>
      </c>
    </row>
    <row r="23" spans="1:6" ht="15" customHeight="1" x14ac:dyDescent="0.25">
      <c r="A23" s="134" t="s">
        <v>54</v>
      </c>
      <c r="B23" s="134"/>
      <c r="C23" s="135">
        <v>1286714</v>
      </c>
      <c r="D23" s="135">
        <v>78819</v>
      </c>
      <c r="E23" s="135">
        <v>6.13</v>
      </c>
      <c r="F23" s="135">
        <v>1365533</v>
      </c>
    </row>
    <row r="24" spans="1:6" ht="15" customHeight="1" x14ac:dyDescent="0.25">
      <c r="A24" s="125" t="s">
        <v>199</v>
      </c>
      <c r="B24" s="125"/>
      <c r="C24" s="126">
        <v>745410</v>
      </c>
      <c r="D24" s="126">
        <v>63993</v>
      </c>
      <c r="E24" s="126">
        <v>8.58</v>
      </c>
      <c r="F24" s="126">
        <v>809403</v>
      </c>
    </row>
    <row r="25" spans="1:6" x14ac:dyDescent="0.25">
      <c r="A25" s="37" t="s">
        <v>106</v>
      </c>
      <c r="B25" s="37" t="s">
        <v>107</v>
      </c>
      <c r="C25" s="40">
        <v>745410</v>
      </c>
      <c r="D25" s="40">
        <v>63993</v>
      </c>
      <c r="E25" s="40">
        <v>8.58</v>
      </c>
      <c r="F25" s="40">
        <v>809403</v>
      </c>
    </row>
    <row r="26" spans="1:6" s="98" customFormat="1" ht="12.75" x14ac:dyDescent="0.2">
      <c r="A26" s="96" t="s">
        <v>108</v>
      </c>
      <c r="B26" s="96" t="s">
        <v>109</v>
      </c>
      <c r="C26" s="97">
        <v>651964</v>
      </c>
      <c r="D26" s="97">
        <v>75026</v>
      </c>
      <c r="E26" s="97">
        <v>11.51</v>
      </c>
      <c r="F26" s="97">
        <v>726990</v>
      </c>
    </row>
    <row r="27" spans="1:6" s="98" customFormat="1" ht="12.75" x14ac:dyDescent="0.2">
      <c r="A27" s="96" t="s">
        <v>110</v>
      </c>
      <c r="B27" s="96" t="s">
        <v>111</v>
      </c>
      <c r="C27" s="97">
        <v>75243</v>
      </c>
      <c r="D27" s="97">
        <v>-690</v>
      </c>
      <c r="E27" s="97">
        <v>-0.92</v>
      </c>
      <c r="F27" s="97">
        <v>74553</v>
      </c>
    </row>
    <row r="28" spans="1:6" s="98" customFormat="1" ht="12.75" x14ac:dyDescent="0.2">
      <c r="A28" s="96" t="s">
        <v>112</v>
      </c>
      <c r="B28" s="96" t="s">
        <v>113</v>
      </c>
      <c r="C28" s="97">
        <v>67</v>
      </c>
      <c r="D28" s="97">
        <v>0</v>
      </c>
      <c r="E28" s="97">
        <v>0</v>
      </c>
      <c r="F28" s="97">
        <v>67</v>
      </c>
    </row>
    <row r="29" spans="1:6" s="98" customFormat="1" ht="12.75" x14ac:dyDescent="0.2">
      <c r="A29" s="96" t="s">
        <v>114</v>
      </c>
      <c r="B29" s="96" t="s">
        <v>115</v>
      </c>
      <c r="C29" s="97">
        <v>18136</v>
      </c>
      <c r="D29" s="97">
        <v>-10343</v>
      </c>
      <c r="E29" s="97">
        <v>-57.03</v>
      </c>
      <c r="F29" s="97">
        <v>7793</v>
      </c>
    </row>
    <row r="30" spans="1:6" x14ac:dyDescent="0.25">
      <c r="A30" s="125" t="s">
        <v>97</v>
      </c>
      <c r="B30" s="125"/>
      <c r="C30" s="126">
        <v>39600</v>
      </c>
      <c r="D30" s="126">
        <v>28900</v>
      </c>
      <c r="E30" s="126">
        <v>72.98</v>
      </c>
      <c r="F30" s="126">
        <v>68500</v>
      </c>
    </row>
    <row r="31" spans="1:6" x14ac:dyDescent="0.25">
      <c r="A31" s="37" t="s">
        <v>106</v>
      </c>
      <c r="B31" s="37" t="s">
        <v>107</v>
      </c>
      <c r="C31" s="40">
        <v>39600</v>
      </c>
      <c r="D31" s="40">
        <v>28900</v>
      </c>
      <c r="E31" s="40">
        <v>72.98</v>
      </c>
      <c r="F31" s="40">
        <v>68500</v>
      </c>
    </row>
    <row r="32" spans="1:6" s="98" customFormat="1" ht="12.75" x14ac:dyDescent="0.2">
      <c r="A32" s="96" t="s">
        <v>110</v>
      </c>
      <c r="B32" s="96" t="s">
        <v>111</v>
      </c>
      <c r="C32" s="97">
        <v>39500</v>
      </c>
      <c r="D32" s="97">
        <v>28900</v>
      </c>
      <c r="E32" s="97">
        <v>73.16</v>
      </c>
      <c r="F32" s="97">
        <v>68400</v>
      </c>
    </row>
    <row r="33" spans="1:6" s="98" customFormat="1" ht="12.75" x14ac:dyDescent="0.2">
      <c r="A33" s="96" t="s">
        <v>112</v>
      </c>
      <c r="B33" s="96" t="s">
        <v>113</v>
      </c>
      <c r="C33" s="97">
        <v>100</v>
      </c>
      <c r="D33" s="97">
        <v>0</v>
      </c>
      <c r="E33" s="97">
        <v>0</v>
      </c>
      <c r="F33" s="97">
        <v>100</v>
      </c>
    </row>
    <row r="34" spans="1:6" x14ac:dyDescent="0.25">
      <c r="A34" s="125" t="s">
        <v>99</v>
      </c>
      <c r="B34" s="125"/>
      <c r="C34" s="126">
        <v>130542</v>
      </c>
      <c r="D34" s="126">
        <v>-45336</v>
      </c>
      <c r="E34" s="126">
        <v>-34.729999999999997</v>
      </c>
      <c r="F34" s="126">
        <v>85206</v>
      </c>
    </row>
    <row r="35" spans="1:6" x14ac:dyDescent="0.25">
      <c r="A35" s="37" t="s">
        <v>106</v>
      </c>
      <c r="B35" s="37" t="s">
        <v>107</v>
      </c>
      <c r="C35" s="40">
        <v>130542</v>
      </c>
      <c r="D35" s="40">
        <v>-45336</v>
      </c>
      <c r="E35" s="40">
        <v>-34.729999999999997</v>
      </c>
      <c r="F35" s="40">
        <v>85206</v>
      </c>
    </row>
    <row r="36" spans="1:6" s="98" customFormat="1" ht="12.75" x14ac:dyDescent="0.2">
      <c r="A36" s="96" t="s">
        <v>108</v>
      </c>
      <c r="B36" s="96" t="s">
        <v>109</v>
      </c>
      <c r="C36" s="97">
        <v>20100</v>
      </c>
      <c r="D36" s="97">
        <v>0</v>
      </c>
      <c r="E36" s="97">
        <v>0</v>
      </c>
      <c r="F36" s="97">
        <v>20100</v>
      </c>
    </row>
    <row r="37" spans="1:6" s="98" customFormat="1" ht="12.75" x14ac:dyDescent="0.2">
      <c r="A37" s="96" t="s">
        <v>110</v>
      </c>
      <c r="B37" s="96" t="s">
        <v>111</v>
      </c>
      <c r="C37" s="97">
        <v>105442</v>
      </c>
      <c r="D37" s="97">
        <v>-46736</v>
      </c>
      <c r="E37" s="97">
        <v>-44.32</v>
      </c>
      <c r="F37" s="97">
        <v>58706</v>
      </c>
    </row>
    <row r="38" spans="1:6" s="98" customFormat="1" ht="12.75" x14ac:dyDescent="0.2">
      <c r="A38" s="96" t="s">
        <v>114</v>
      </c>
      <c r="B38" s="96" t="s">
        <v>115</v>
      </c>
      <c r="C38" s="97">
        <v>5000</v>
      </c>
      <c r="D38" s="97">
        <v>1400</v>
      </c>
      <c r="E38" s="97">
        <v>28</v>
      </c>
      <c r="F38" s="97">
        <v>6400</v>
      </c>
    </row>
    <row r="39" spans="1:6" x14ac:dyDescent="0.25">
      <c r="A39" s="125" t="s">
        <v>200</v>
      </c>
      <c r="B39" s="125"/>
      <c r="C39" s="126">
        <v>0</v>
      </c>
      <c r="D39" s="126">
        <v>0</v>
      </c>
      <c r="E39" s="126">
        <v>0</v>
      </c>
      <c r="F39" s="126">
        <v>0</v>
      </c>
    </row>
    <row r="40" spans="1:6" x14ac:dyDescent="0.25">
      <c r="A40" s="37" t="s">
        <v>106</v>
      </c>
      <c r="B40" s="37" t="s">
        <v>107</v>
      </c>
      <c r="C40" s="40">
        <v>0</v>
      </c>
      <c r="D40" s="40">
        <v>0</v>
      </c>
      <c r="E40" s="40">
        <v>0</v>
      </c>
      <c r="F40" s="40">
        <v>0</v>
      </c>
    </row>
    <row r="41" spans="1:6" s="98" customFormat="1" ht="12.75" x14ac:dyDescent="0.2">
      <c r="A41" s="96" t="s">
        <v>110</v>
      </c>
      <c r="B41" s="96" t="s">
        <v>111</v>
      </c>
      <c r="C41" s="97">
        <v>0</v>
      </c>
      <c r="D41" s="97">
        <v>0</v>
      </c>
      <c r="E41" s="97">
        <v>0</v>
      </c>
      <c r="F41" s="97">
        <v>0</v>
      </c>
    </row>
    <row r="42" spans="1:6" x14ac:dyDescent="0.25">
      <c r="A42" s="125" t="s">
        <v>103</v>
      </c>
      <c r="B42" s="125"/>
      <c r="C42" s="126">
        <v>364162</v>
      </c>
      <c r="D42" s="126">
        <v>31262</v>
      </c>
      <c r="E42" s="126">
        <v>8.58</v>
      </c>
      <c r="F42" s="126">
        <v>395424</v>
      </c>
    </row>
    <row r="43" spans="1:6" x14ac:dyDescent="0.25">
      <c r="A43" s="37" t="s">
        <v>106</v>
      </c>
      <c r="B43" s="37" t="s">
        <v>107</v>
      </c>
      <c r="C43" s="40">
        <v>364162</v>
      </c>
      <c r="D43" s="40">
        <v>31262</v>
      </c>
      <c r="E43" s="40">
        <v>8.58</v>
      </c>
      <c r="F43" s="40">
        <v>395424</v>
      </c>
    </row>
    <row r="44" spans="1:6" s="98" customFormat="1" ht="12.75" x14ac:dyDescent="0.2">
      <c r="A44" s="96" t="s">
        <v>108</v>
      </c>
      <c r="B44" s="96" t="s">
        <v>109</v>
      </c>
      <c r="C44" s="97">
        <v>318508</v>
      </c>
      <c r="D44" s="97">
        <v>36655</v>
      </c>
      <c r="E44" s="97">
        <v>11.51</v>
      </c>
      <c r="F44" s="97">
        <v>355163</v>
      </c>
    </row>
    <row r="45" spans="1:6" s="98" customFormat="1" ht="12.75" x14ac:dyDescent="0.2">
      <c r="A45" s="96" t="s">
        <v>110</v>
      </c>
      <c r="B45" s="96" t="s">
        <v>111</v>
      </c>
      <c r="C45" s="97">
        <v>36757</v>
      </c>
      <c r="D45" s="97">
        <v>-336</v>
      </c>
      <c r="E45" s="97">
        <v>-0.91</v>
      </c>
      <c r="F45" s="97">
        <v>36421</v>
      </c>
    </row>
    <row r="46" spans="1:6" s="98" customFormat="1" ht="12.75" x14ac:dyDescent="0.2">
      <c r="A46" s="96" t="s">
        <v>112</v>
      </c>
      <c r="B46" s="96" t="s">
        <v>113</v>
      </c>
      <c r="C46" s="97">
        <v>33</v>
      </c>
      <c r="D46" s="97">
        <v>0</v>
      </c>
      <c r="E46" s="97">
        <v>0</v>
      </c>
      <c r="F46" s="97">
        <v>33</v>
      </c>
    </row>
    <row r="47" spans="1:6" s="98" customFormat="1" ht="12.75" x14ac:dyDescent="0.2">
      <c r="A47" s="96" t="s">
        <v>114</v>
      </c>
      <c r="B47" s="96" t="s">
        <v>115</v>
      </c>
      <c r="C47" s="97">
        <v>8864</v>
      </c>
      <c r="D47" s="97">
        <v>-5057</v>
      </c>
      <c r="E47" s="97">
        <v>-57.05</v>
      </c>
      <c r="F47" s="97">
        <v>3807</v>
      </c>
    </row>
    <row r="48" spans="1:6" x14ac:dyDescent="0.25">
      <c r="A48" s="125" t="s">
        <v>201</v>
      </c>
      <c r="B48" s="125"/>
      <c r="C48" s="126">
        <v>7000</v>
      </c>
      <c r="D48" s="126">
        <v>0</v>
      </c>
      <c r="E48" s="126">
        <v>0</v>
      </c>
      <c r="F48" s="126">
        <v>7000</v>
      </c>
    </row>
    <row r="49" spans="1:6" x14ac:dyDescent="0.25">
      <c r="A49" s="37" t="s">
        <v>106</v>
      </c>
      <c r="B49" s="37" t="s">
        <v>107</v>
      </c>
      <c r="C49" s="40">
        <v>7000</v>
      </c>
      <c r="D49" s="40">
        <v>0</v>
      </c>
      <c r="E49" s="40">
        <v>0</v>
      </c>
      <c r="F49" s="40">
        <v>7000</v>
      </c>
    </row>
    <row r="50" spans="1:6" s="98" customFormat="1" ht="12.75" x14ac:dyDescent="0.2">
      <c r="A50" s="96" t="s">
        <v>108</v>
      </c>
      <c r="B50" s="96" t="s">
        <v>109</v>
      </c>
      <c r="C50" s="97">
        <v>7000</v>
      </c>
      <c r="D50" s="97">
        <v>0</v>
      </c>
      <c r="E50" s="97">
        <v>0</v>
      </c>
      <c r="F50" s="97">
        <v>7000</v>
      </c>
    </row>
    <row r="51" spans="1:6" x14ac:dyDescent="0.25">
      <c r="A51" s="134" t="s">
        <v>55</v>
      </c>
      <c r="B51" s="134"/>
      <c r="C51" s="135">
        <v>82000</v>
      </c>
      <c r="D51" s="135">
        <v>46500</v>
      </c>
      <c r="E51" s="135">
        <v>56.71</v>
      </c>
      <c r="F51" s="135">
        <v>128500</v>
      </c>
    </row>
    <row r="52" spans="1:6" x14ac:dyDescent="0.25">
      <c r="A52" s="125" t="s">
        <v>99</v>
      </c>
      <c r="B52" s="125"/>
      <c r="C52" s="126">
        <v>82000</v>
      </c>
      <c r="D52" s="126">
        <v>31500</v>
      </c>
      <c r="E52" s="126">
        <v>38.409999999999997</v>
      </c>
      <c r="F52" s="126">
        <v>113500</v>
      </c>
    </row>
    <row r="53" spans="1:6" x14ac:dyDescent="0.25">
      <c r="A53" s="37" t="s">
        <v>116</v>
      </c>
      <c r="B53" s="37" t="s">
        <v>117</v>
      </c>
      <c r="C53" s="40">
        <v>82000</v>
      </c>
      <c r="D53" s="40">
        <v>31500</v>
      </c>
      <c r="E53" s="40">
        <v>38.409999999999997</v>
      </c>
      <c r="F53" s="40">
        <v>113500</v>
      </c>
    </row>
    <row r="54" spans="1:6" s="98" customFormat="1" ht="12.75" x14ac:dyDescent="0.2">
      <c r="A54" s="96" t="s">
        <v>118</v>
      </c>
      <c r="B54" s="96" t="s">
        <v>119</v>
      </c>
      <c r="C54" s="97">
        <v>82000</v>
      </c>
      <c r="D54" s="97">
        <v>31500</v>
      </c>
      <c r="E54" s="97">
        <v>38.409999999999997</v>
      </c>
      <c r="F54" s="97">
        <v>113500</v>
      </c>
    </row>
    <row r="55" spans="1:6" x14ac:dyDescent="0.25">
      <c r="A55" s="125" t="s">
        <v>202</v>
      </c>
      <c r="B55" s="125"/>
      <c r="C55" s="126">
        <v>0</v>
      </c>
      <c r="D55" s="126">
        <v>15000</v>
      </c>
      <c r="E55" s="126">
        <v>100</v>
      </c>
      <c r="F55" s="126">
        <v>15000</v>
      </c>
    </row>
    <row r="56" spans="1:6" ht="15.75" customHeight="1" x14ac:dyDescent="0.25">
      <c r="A56" s="37" t="s">
        <v>116</v>
      </c>
      <c r="B56" s="37" t="s">
        <v>117</v>
      </c>
      <c r="C56" s="40">
        <v>0</v>
      </c>
      <c r="D56" s="40">
        <v>15000</v>
      </c>
      <c r="E56" s="40">
        <v>100</v>
      </c>
      <c r="F56" s="40">
        <v>15000</v>
      </c>
    </row>
    <row r="57" spans="1:6" s="98" customFormat="1" ht="12.75" x14ac:dyDescent="0.2">
      <c r="A57" s="96" t="s">
        <v>118</v>
      </c>
      <c r="B57" s="96" t="s">
        <v>119</v>
      </c>
      <c r="C57" s="97">
        <v>0</v>
      </c>
      <c r="D57" s="97">
        <v>15000</v>
      </c>
      <c r="E57" s="97">
        <v>100</v>
      </c>
      <c r="F57" s="97">
        <v>15000</v>
      </c>
    </row>
    <row r="58" spans="1:6" x14ac:dyDescent="0.25">
      <c r="A58" s="134" t="s">
        <v>57</v>
      </c>
      <c r="B58" s="134"/>
      <c r="C58" s="135">
        <v>59900</v>
      </c>
      <c r="D58" s="135">
        <v>0</v>
      </c>
      <c r="E58" s="135">
        <v>0</v>
      </c>
      <c r="F58" s="135">
        <v>59900</v>
      </c>
    </row>
    <row r="59" spans="1:6" x14ac:dyDescent="0.25">
      <c r="A59" s="125" t="s">
        <v>99</v>
      </c>
      <c r="B59" s="125"/>
      <c r="C59" s="126">
        <v>59900</v>
      </c>
      <c r="D59" s="126">
        <v>0</v>
      </c>
      <c r="E59" s="126">
        <v>0</v>
      </c>
      <c r="F59" s="126">
        <v>59900</v>
      </c>
    </row>
    <row r="60" spans="1:6" x14ac:dyDescent="0.25">
      <c r="A60" s="37" t="s">
        <v>116</v>
      </c>
      <c r="B60" s="37" t="s">
        <v>117</v>
      </c>
      <c r="C60" s="40">
        <v>59900</v>
      </c>
      <c r="D60" s="40">
        <v>0</v>
      </c>
      <c r="E60" s="40">
        <v>0</v>
      </c>
      <c r="F60" s="40">
        <v>59900</v>
      </c>
    </row>
    <row r="61" spans="1:6" s="98" customFormat="1" x14ac:dyDescent="0.25">
      <c r="A61" s="36" t="s">
        <v>120</v>
      </c>
      <c r="B61" s="96" t="s">
        <v>121</v>
      </c>
      <c r="C61" s="97">
        <v>59900</v>
      </c>
      <c r="D61" s="97">
        <v>0</v>
      </c>
      <c r="E61" s="97">
        <v>0</v>
      </c>
      <c r="F61" s="97">
        <v>59900</v>
      </c>
    </row>
    <row r="62" spans="1:6" x14ac:dyDescent="0.25">
      <c r="A62" s="92" t="s">
        <v>125</v>
      </c>
      <c r="B62" s="92"/>
      <c r="C62" s="93">
        <v>526386</v>
      </c>
      <c r="D62" s="93">
        <v>36846</v>
      </c>
      <c r="E62" s="93">
        <v>7</v>
      </c>
      <c r="F62" s="93">
        <v>563232</v>
      </c>
    </row>
    <row r="63" spans="1:6" x14ac:dyDescent="0.25">
      <c r="A63" s="134" t="s">
        <v>58</v>
      </c>
      <c r="B63" s="134"/>
      <c r="C63" s="135">
        <v>526386</v>
      </c>
      <c r="D63" s="135">
        <v>36846</v>
      </c>
      <c r="E63" s="135">
        <v>7</v>
      </c>
      <c r="F63" s="135">
        <v>563232</v>
      </c>
    </row>
    <row r="64" spans="1:6" x14ac:dyDescent="0.25">
      <c r="A64" s="125" t="s">
        <v>102</v>
      </c>
      <c r="B64" s="125"/>
      <c r="C64" s="126">
        <v>526386</v>
      </c>
      <c r="D64" s="126">
        <v>36846</v>
      </c>
      <c r="E64" s="126">
        <v>7</v>
      </c>
      <c r="F64" s="126">
        <v>563232</v>
      </c>
    </row>
    <row r="65" spans="1:6" x14ac:dyDescent="0.25">
      <c r="A65" s="37" t="s">
        <v>106</v>
      </c>
      <c r="B65" s="37" t="s">
        <v>107</v>
      </c>
      <c r="C65" s="40">
        <v>526386</v>
      </c>
      <c r="D65" s="40">
        <v>36846</v>
      </c>
      <c r="E65" s="40">
        <v>7</v>
      </c>
      <c r="F65" s="40">
        <v>563232</v>
      </c>
    </row>
    <row r="66" spans="1:6" s="98" customFormat="1" ht="12.75" x14ac:dyDescent="0.2">
      <c r="A66" s="96" t="s">
        <v>108</v>
      </c>
      <c r="B66" s="96" t="s">
        <v>109</v>
      </c>
      <c r="C66" s="97">
        <v>447428</v>
      </c>
      <c r="D66" s="97">
        <v>31319</v>
      </c>
      <c r="E66" s="97">
        <v>7</v>
      </c>
      <c r="F66" s="97">
        <v>478747</v>
      </c>
    </row>
    <row r="67" spans="1:6" s="98" customFormat="1" ht="12.75" x14ac:dyDescent="0.2">
      <c r="A67" s="96" t="s">
        <v>110</v>
      </c>
      <c r="B67" s="96" t="s">
        <v>111</v>
      </c>
      <c r="C67" s="97">
        <v>78958</v>
      </c>
      <c r="D67" s="97">
        <v>5527</v>
      </c>
      <c r="E67" s="97">
        <v>7</v>
      </c>
      <c r="F67" s="97">
        <v>84485</v>
      </c>
    </row>
  </sheetData>
  <mergeCells count="2">
    <mergeCell ref="A3:F3"/>
    <mergeCell ref="A1:F1"/>
  </mergeCells>
  <pageMargins left="0.70866141732283472" right="0.70866141732283472" top="0.74803149606299213" bottom="0.55118110236220474" header="0.31496062992125984" footer="0.31496062992125984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2"/>
  <sheetViews>
    <sheetView topLeftCell="A19" workbookViewId="0">
      <selection activeCell="A16" sqref="A16:F16"/>
    </sheetView>
  </sheetViews>
  <sheetFormatPr defaultRowHeight="15" x14ac:dyDescent="0.25"/>
  <cols>
    <col min="2" max="2" width="46" customWidth="1"/>
    <col min="3" max="3" width="16.5703125" customWidth="1"/>
    <col min="4" max="4" width="15.85546875" customWidth="1"/>
    <col min="5" max="5" width="14" customWidth="1"/>
    <col min="6" max="6" width="15.85546875" customWidth="1"/>
  </cols>
  <sheetData>
    <row r="1" spans="1:6" ht="51" customHeight="1" x14ac:dyDescent="0.25">
      <c r="A1" s="165" t="s">
        <v>181</v>
      </c>
      <c r="B1" s="165"/>
      <c r="C1" s="165"/>
      <c r="D1" s="165"/>
      <c r="E1" s="165"/>
      <c r="F1" s="165"/>
    </row>
    <row r="2" spans="1:6" ht="18" customHeight="1" x14ac:dyDescent="0.25">
      <c r="A2" s="2"/>
      <c r="B2" s="2"/>
      <c r="C2" s="2"/>
      <c r="D2" s="2"/>
      <c r="E2" s="2"/>
      <c r="F2" s="2"/>
    </row>
    <row r="3" spans="1:6" ht="15.75" x14ac:dyDescent="0.25">
      <c r="A3" s="165" t="s">
        <v>9</v>
      </c>
      <c r="B3" s="165"/>
      <c r="C3" s="165"/>
      <c r="D3" s="165"/>
      <c r="E3" s="165"/>
      <c r="F3" s="165"/>
    </row>
    <row r="4" spans="1:6" ht="15" customHeight="1" x14ac:dyDescent="0.25">
      <c r="A4" s="2"/>
      <c r="B4" s="2"/>
      <c r="C4" s="2"/>
      <c r="D4" s="2"/>
      <c r="E4" s="2"/>
      <c r="F4" s="3"/>
    </row>
    <row r="5" spans="1:6" ht="15.75" x14ac:dyDescent="0.25">
      <c r="A5" s="165" t="s">
        <v>12</v>
      </c>
      <c r="B5" s="166"/>
      <c r="C5" s="166"/>
      <c r="D5" s="166"/>
      <c r="E5" s="166"/>
      <c r="F5" s="166"/>
    </row>
    <row r="6" spans="1:6" ht="15.75" customHeight="1" x14ac:dyDescent="0.25">
      <c r="A6" s="1"/>
      <c r="B6" s="4"/>
      <c r="C6" s="5"/>
      <c r="D6" s="5"/>
      <c r="E6" s="5"/>
      <c r="F6" s="5"/>
    </row>
    <row r="7" spans="1:6" ht="25.5" x14ac:dyDescent="0.25">
      <c r="A7" s="110" t="s">
        <v>89</v>
      </c>
      <c r="B7" s="110" t="s">
        <v>48</v>
      </c>
      <c r="C7" s="110" t="s">
        <v>90</v>
      </c>
      <c r="D7" s="110" t="s">
        <v>91</v>
      </c>
      <c r="E7" s="110" t="s">
        <v>92</v>
      </c>
      <c r="F7" s="110" t="s">
        <v>93</v>
      </c>
    </row>
    <row r="8" spans="1:6" ht="15" customHeight="1" x14ac:dyDescent="0.25">
      <c r="A8" s="136" t="s">
        <v>128</v>
      </c>
      <c r="B8" s="136" t="s">
        <v>182</v>
      </c>
      <c r="C8" s="137">
        <v>1955000</v>
      </c>
      <c r="D8" s="137">
        <f>SUM(D9:D10)</f>
        <v>334566</v>
      </c>
      <c r="E8" s="137">
        <v>17.11</v>
      </c>
      <c r="F8" s="137">
        <f>SUM(F9:F10)</f>
        <v>2289566</v>
      </c>
    </row>
    <row r="9" spans="1:6" s="98" customFormat="1" ht="12.75" x14ac:dyDescent="0.2">
      <c r="A9" s="111" t="s">
        <v>44</v>
      </c>
      <c r="B9" s="111" t="s">
        <v>62</v>
      </c>
      <c r="C9" s="112">
        <v>1955000</v>
      </c>
      <c r="D9" s="112">
        <v>319566</v>
      </c>
      <c r="E9" s="112">
        <v>16.350000000000001</v>
      </c>
      <c r="F9" s="112">
        <v>2274566</v>
      </c>
    </row>
    <row r="10" spans="1:6" s="98" customFormat="1" ht="12.75" x14ac:dyDescent="0.2">
      <c r="A10" s="111" t="s">
        <v>45</v>
      </c>
      <c r="B10" s="111" t="s">
        <v>127</v>
      </c>
      <c r="C10" s="112">
        <v>0</v>
      </c>
      <c r="D10" s="112">
        <v>15000</v>
      </c>
      <c r="E10" s="112">
        <v>100</v>
      </c>
      <c r="F10" s="112">
        <v>15000</v>
      </c>
    </row>
    <row r="11" spans="1:6" ht="15" customHeight="1" x14ac:dyDescent="0.25">
      <c r="A11" s="136" t="s">
        <v>128</v>
      </c>
      <c r="B11" s="136" t="s">
        <v>183</v>
      </c>
      <c r="C11" s="137">
        <v>1955000</v>
      </c>
      <c r="D11" s="137">
        <v>162165</v>
      </c>
      <c r="E11" s="137">
        <v>8.2899999999999991</v>
      </c>
      <c r="F11" s="137">
        <v>2117165</v>
      </c>
    </row>
    <row r="12" spans="1:6" s="98" customFormat="1" ht="12.75" x14ac:dyDescent="0.2">
      <c r="A12" s="111" t="s">
        <v>106</v>
      </c>
      <c r="B12" s="111" t="s">
        <v>107</v>
      </c>
      <c r="C12" s="112">
        <v>1813100</v>
      </c>
      <c r="D12" s="112">
        <v>115665</v>
      </c>
      <c r="E12" s="112">
        <v>6.38</v>
      </c>
      <c r="F12" s="112">
        <v>1928765</v>
      </c>
    </row>
    <row r="13" spans="1:6" s="98" customFormat="1" ht="15" customHeight="1" x14ac:dyDescent="0.2">
      <c r="A13" s="111" t="s">
        <v>116</v>
      </c>
      <c r="B13" s="111" t="s">
        <v>117</v>
      </c>
      <c r="C13" s="112">
        <v>141900</v>
      </c>
      <c r="D13" s="112">
        <v>46500</v>
      </c>
      <c r="E13" s="112">
        <v>32.770000000000003</v>
      </c>
      <c r="F13" s="112">
        <v>188400</v>
      </c>
    </row>
    <row r="14" spans="1:6" x14ac:dyDescent="0.25">
      <c r="A14" s="136" t="s">
        <v>184</v>
      </c>
      <c r="B14" s="147"/>
      <c r="C14" s="147">
        <v>0</v>
      </c>
      <c r="D14" s="137">
        <v>172401</v>
      </c>
      <c r="E14" s="147">
        <v>100</v>
      </c>
      <c r="F14" s="137">
        <v>172401</v>
      </c>
    </row>
    <row r="15" spans="1:6" ht="26.25" customHeight="1" x14ac:dyDescent="0.25">
      <c r="A15" s="76"/>
      <c r="B15" s="77"/>
      <c r="C15" s="78"/>
      <c r="D15" s="78"/>
      <c r="E15" s="78"/>
      <c r="F15" s="78"/>
    </row>
    <row r="16" spans="1:6" ht="15.75" x14ac:dyDescent="0.25">
      <c r="A16" s="165" t="s">
        <v>13</v>
      </c>
      <c r="B16" s="166"/>
      <c r="C16" s="166"/>
      <c r="D16" s="166"/>
      <c r="E16" s="166"/>
      <c r="F16" s="166"/>
    </row>
    <row r="17" spans="1:6" ht="16.5" customHeight="1" x14ac:dyDescent="0.25">
      <c r="A17" s="2"/>
      <c r="B17" s="17"/>
      <c r="C17" s="17"/>
      <c r="D17" s="17"/>
      <c r="E17" s="18"/>
      <c r="F17" s="18"/>
    </row>
    <row r="18" spans="1:6" ht="25.5" x14ac:dyDescent="0.25">
      <c r="A18" s="113"/>
      <c r="B18" s="114" t="s">
        <v>126</v>
      </c>
      <c r="C18" s="115" t="s">
        <v>90</v>
      </c>
      <c r="D18" s="115" t="s">
        <v>91</v>
      </c>
      <c r="E18" s="115" t="s">
        <v>92</v>
      </c>
      <c r="F18" s="115" t="s">
        <v>93</v>
      </c>
    </row>
    <row r="19" spans="1:6" x14ac:dyDescent="0.25">
      <c r="A19" s="136"/>
      <c r="B19" s="136" t="s">
        <v>129</v>
      </c>
      <c r="C19" s="148">
        <v>0</v>
      </c>
      <c r="D19" s="148">
        <v>0</v>
      </c>
      <c r="E19" s="148"/>
      <c r="F19" s="148">
        <v>0</v>
      </c>
    </row>
    <row r="20" spans="1:6" s="95" customFormat="1" ht="14.25" x14ac:dyDescent="0.2">
      <c r="A20" s="94">
        <v>8</v>
      </c>
      <c r="B20" s="73" t="s">
        <v>130</v>
      </c>
      <c r="C20" s="79">
        <v>0</v>
      </c>
      <c r="D20" s="79">
        <v>0</v>
      </c>
      <c r="E20" s="80" t="s">
        <v>131</v>
      </c>
      <c r="F20" s="79">
        <v>0</v>
      </c>
    </row>
    <row r="21" spans="1:6" s="95" customFormat="1" ht="15" customHeight="1" x14ac:dyDescent="0.2">
      <c r="A21" s="90">
        <v>5</v>
      </c>
      <c r="B21" s="73" t="s">
        <v>132</v>
      </c>
      <c r="C21" s="79">
        <v>0</v>
      </c>
      <c r="D21" s="79">
        <v>0</v>
      </c>
      <c r="E21" s="80" t="s">
        <v>131</v>
      </c>
      <c r="F21" s="79">
        <v>0</v>
      </c>
    </row>
    <row r="22" spans="1:6" ht="15" customHeight="1" x14ac:dyDescent="0.25">
      <c r="A22" s="36"/>
      <c r="B22" s="73" t="s">
        <v>2</v>
      </c>
      <c r="C22" s="74">
        <v>0</v>
      </c>
      <c r="D22" s="74">
        <v>0</v>
      </c>
      <c r="E22" s="75"/>
      <c r="F22" s="74">
        <v>0</v>
      </c>
    </row>
    <row r="23" spans="1:6" x14ac:dyDescent="0.25">
      <c r="A23" s="36"/>
      <c r="B23" s="37" t="s">
        <v>133</v>
      </c>
      <c r="C23" s="40">
        <v>0</v>
      </c>
      <c r="D23" s="40">
        <v>172401</v>
      </c>
      <c r="E23" s="81">
        <v>100</v>
      </c>
      <c r="F23" s="40">
        <v>172401</v>
      </c>
    </row>
    <row r="24" spans="1:6" x14ac:dyDescent="0.25">
      <c r="B24" s="77"/>
      <c r="C24" s="103"/>
      <c r="D24" s="103"/>
      <c r="E24" s="104"/>
      <c r="F24" s="103"/>
    </row>
    <row r="25" spans="1:6" x14ac:dyDescent="0.25">
      <c r="B25" s="77"/>
      <c r="C25" s="103"/>
      <c r="D25" s="103"/>
      <c r="E25" s="104"/>
      <c r="F25" s="103"/>
    </row>
    <row r="26" spans="1:6" ht="15.75" x14ac:dyDescent="0.25">
      <c r="A26" s="165" t="s">
        <v>36</v>
      </c>
      <c r="B26" s="166"/>
      <c r="C26" s="166"/>
      <c r="D26" s="166"/>
      <c r="E26" s="166"/>
      <c r="F26" s="166"/>
    </row>
    <row r="27" spans="1:6" ht="15.75" x14ac:dyDescent="0.25">
      <c r="A27" s="25"/>
      <c r="B27" s="26"/>
      <c r="C27" s="26"/>
      <c r="D27" s="26"/>
      <c r="E27" s="26"/>
      <c r="F27" s="26"/>
    </row>
    <row r="28" spans="1:6" ht="25.5" x14ac:dyDescent="0.25">
      <c r="A28" s="113"/>
      <c r="B28" s="114" t="s">
        <v>134</v>
      </c>
      <c r="C28" s="115" t="s">
        <v>90</v>
      </c>
      <c r="D28" s="115" t="s">
        <v>91</v>
      </c>
      <c r="E28" s="115" t="s">
        <v>92</v>
      </c>
      <c r="F28" s="115" t="s">
        <v>93</v>
      </c>
    </row>
    <row r="29" spans="1:6" ht="15" customHeight="1" x14ac:dyDescent="0.25">
      <c r="A29" s="136"/>
      <c r="B29" s="136" t="s">
        <v>135</v>
      </c>
      <c r="C29" s="149">
        <v>0</v>
      </c>
      <c r="D29" s="149">
        <v>-172401</v>
      </c>
      <c r="E29" s="150">
        <v>0</v>
      </c>
      <c r="F29" s="149">
        <v>-172401</v>
      </c>
    </row>
    <row r="30" spans="1:6" ht="14.25" customHeight="1" x14ac:dyDescent="0.25">
      <c r="A30" s="82"/>
      <c r="B30" s="83" t="s">
        <v>136</v>
      </c>
      <c r="C30" s="86">
        <v>0</v>
      </c>
      <c r="D30" s="84">
        <v>0</v>
      </c>
      <c r="E30" s="85" t="s">
        <v>137</v>
      </c>
      <c r="F30" s="84">
        <v>0</v>
      </c>
    </row>
    <row r="31" spans="1:6" ht="51" customHeight="1" x14ac:dyDescent="0.25">
      <c r="A31" s="36"/>
      <c r="B31" s="87" t="s">
        <v>138</v>
      </c>
      <c r="C31" s="88">
        <v>0</v>
      </c>
      <c r="D31" s="88">
        <v>0</v>
      </c>
      <c r="E31" s="89" t="s">
        <v>137</v>
      </c>
      <c r="F31" s="88">
        <v>0</v>
      </c>
    </row>
    <row r="32" spans="1:6" ht="23.25" customHeight="1" x14ac:dyDescent="0.25">
      <c r="A32" s="27"/>
      <c r="B32" s="28"/>
      <c r="C32" s="28"/>
      <c r="D32" s="28"/>
      <c r="E32" s="28"/>
      <c r="F32" s="28"/>
    </row>
    <row r="33" spans="1:6" ht="15.75" x14ac:dyDescent="0.25">
      <c r="A33" s="169" t="s">
        <v>35</v>
      </c>
      <c r="B33" s="169"/>
      <c r="C33" s="169"/>
      <c r="D33" s="169"/>
      <c r="E33" s="169"/>
      <c r="F33" s="169"/>
    </row>
    <row r="34" spans="1:6" ht="18" x14ac:dyDescent="0.25">
      <c r="A34" s="29"/>
      <c r="B34" s="30"/>
      <c r="C34" s="30"/>
      <c r="D34" s="30"/>
      <c r="E34" s="31"/>
      <c r="F34" s="31"/>
    </row>
    <row r="35" spans="1:6" ht="25.5" x14ac:dyDescent="0.25">
      <c r="A35" s="32"/>
      <c r="B35" s="33"/>
      <c r="C35" s="34" t="s">
        <v>83</v>
      </c>
      <c r="D35" s="34" t="s">
        <v>84</v>
      </c>
      <c r="E35" s="34" t="s">
        <v>85</v>
      </c>
      <c r="F35" s="34" t="s">
        <v>86</v>
      </c>
    </row>
    <row r="36" spans="1:6" x14ac:dyDescent="0.25">
      <c r="A36" s="170" t="s">
        <v>37</v>
      </c>
      <c r="B36" s="171"/>
      <c r="C36" s="116">
        <v>0</v>
      </c>
      <c r="D36" s="116">
        <f>C39</f>
        <v>0</v>
      </c>
      <c r="E36" s="116">
        <v>0</v>
      </c>
      <c r="F36" s="117">
        <f>E39</f>
        <v>0</v>
      </c>
    </row>
    <row r="37" spans="1:6" ht="28.5" customHeight="1" x14ac:dyDescent="0.25">
      <c r="A37" s="172" t="s">
        <v>39</v>
      </c>
      <c r="B37" s="173"/>
      <c r="C37" s="151">
        <v>0</v>
      </c>
      <c r="D37" s="151">
        <v>0</v>
      </c>
      <c r="E37" s="151">
        <v>0</v>
      </c>
      <c r="F37" s="152">
        <v>0</v>
      </c>
    </row>
    <row r="38" spans="1:6" x14ac:dyDescent="0.25">
      <c r="A38" s="170" t="s">
        <v>40</v>
      </c>
      <c r="B38" s="174"/>
      <c r="C38" s="116">
        <v>0</v>
      </c>
      <c r="D38" s="116">
        <v>0</v>
      </c>
      <c r="E38" s="116">
        <v>0</v>
      </c>
      <c r="F38" s="117">
        <v>0</v>
      </c>
    </row>
    <row r="39" spans="1:6" ht="15" customHeight="1" x14ac:dyDescent="0.25">
      <c r="A39" s="175" t="s">
        <v>38</v>
      </c>
      <c r="B39" s="176"/>
      <c r="C39" s="118">
        <f>C36-C37+C38</f>
        <v>0</v>
      </c>
      <c r="D39" s="118">
        <f>D36-D37+D38</f>
        <v>0</v>
      </c>
      <c r="E39" s="118">
        <f>E36-E37+E38</f>
        <v>0</v>
      </c>
      <c r="F39" s="119">
        <f>F36-F37+F38</f>
        <v>0</v>
      </c>
    </row>
    <row r="40" spans="1:6" ht="17.25" customHeight="1" x14ac:dyDescent="0.25"/>
    <row r="41" spans="1:6" ht="24.75" customHeight="1" x14ac:dyDescent="0.25">
      <c r="A41" s="167"/>
      <c r="B41" s="168"/>
      <c r="C41" s="168"/>
      <c r="D41" s="168"/>
      <c r="E41" s="168"/>
      <c r="F41" s="168"/>
    </row>
    <row r="42" spans="1:6" ht="9" customHeight="1" x14ac:dyDescent="0.25"/>
  </sheetData>
  <mergeCells count="11">
    <mergeCell ref="A1:F1"/>
    <mergeCell ref="A3:F3"/>
    <mergeCell ref="A5:F5"/>
    <mergeCell ref="A16:F16"/>
    <mergeCell ref="A41:F41"/>
    <mergeCell ref="A26:F26"/>
    <mergeCell ref="A33:F33"/>
    <mergeCell ref="A36:B36"/>
    <mergeCell ref="A37:B37"/>
    <mergeCell ref="A38:B38"/>
    <mergeCell ref="A39:B39"/>
  </mergeCells>
  <pageMargins left="0.7" right="0.7" top="0.75" bottom="0.75" header="0.3" footer="0.3"/>
  <pageSetup paperSize="9" fitToHeight="0" orientation="landscape" r:id="rId1"/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4"/>
  <sheetViews>
    <sheetView workbookViewId="0">
      <selection activeCell="C23" sqref="C23"/>
    </sheetView>
  </sheetViews>
  <sheetFormatPr defaultRowHeight="15" x14ac:dyDescent="0.25"/>
  <cols>
    <col min="1" max="1" width="7.85546875" customWidth="1"/>
    <col min="2" max="2" width="52.140625" customWidth="1"/>
    <col min="3" max="3" width="13.85546875" customWidth="1"/>
    <col min="4" max="4" width="12.85546875" customWidth="1"/>
    <col min="5" max="5" width="11.7109375" customWidth="1"/>
    <col min="6" max="6" width="13.5703125" customWidth="1"/>
    <col min="7" max="7" width="4.42578125" customWidth="1"/>
    <col min="8" max="8" width="9" hidden="1" customWidth="1"/>
    <col min="9" max="10" width="7.28515625" hidden="1" customWidth="1"/>
    <col min="11" max="11" width="0" hidden="1" customWidth="1"/>
  </cols>
  <sheetData>
    <row r="1" spans="1:10" ht="38.25" customHeight="1" x14ac:dyDescent="0.25">
      <c r="A1" s="165" t="s">
        <v>185</v>
      </c>
      <c r="B1" s="165"/>
      <c r="C1" s="165"/>
      <c r="D1" s="165"/>
      <c r="E1" s="165"/>
      <c r="F1" s="165"/>
      <c r="G1" s="165"/>
      <c r="H1" s="163"/>
      <c r="I1" s="163"/>
      <c r="J1" s="163"/>
    </row>
    <row r="2" spans="1:10" ht="12.75" customHeight="1" x14ac:dyDescent="0.25">
      <c r="A2" s="2"/>
      <c r="B2" s="2"/>
      <c r="C2" s="2"/>
      <c r="D2" s="2"/>
      <c r="E2" s="2"/>
      <c r="F2" s="2"/>
      <c r="G2" s="2"/>
    </row>
    <row r="3" spans="1:10" ht="16.5" customHeight="1" x14ac:dyDescent="0.25">
      <c r="A3" s="44"/>
      <c r="B3" s="165" t="s">
        <v>139</v>
      </c>
      <c r="C3" s="165"/>
      <c r="D3" s="165"/>
      <c r="E3" s="165"/>
      <c r="F3" s="165"/>
      <c r="G3" s="45"/>
    </row>
    <row r="4" spans="1:10" ht="16.5" customHeight="1" x14ac:dyDescent="0.25">
      <c r="A4" s="44"/>
      <c r="B4" s="44"/>
      <c r="C4" s="44"/>
      <c r="D4" s="44"/>
      <c r="E4" s="44"/>
      <c r="F4" s="44"/>
      <c r="G4" s="45"/>
    </row>
    <row r="5" spans="1:10" ht="18" customHeight="1" x14ac:dyDescent="0.25">
      <c r="A5" s="177" t="s">
        <v>140</v>
      </c>
      <c r="B5" s="177"/>
      <c r="C5" s="177"/>
      <c r="D5" s="177"/>
      <c r="E5" s="177"/>
      <c r="F5" s="177"/>
      <c r="G5" s="177"/>
    </row>
    <row r="6" spans="1:10" ht="14.25" customHeight="1" x14ac:dyDescent="0.25">
      <c r="A6" s="44"/>
      <c r="B6" s="38"/>
      <c r="C6" s="44"/>
      <c r="D6" s="44"/>
      <c r="E6" s="44"/>
      <c r="F6" s="44"/>
      <c r="G6" s="44"/>
    </row>
    <row r="7" spans="1:10" ht="25.5" x14ac:dyDescent="0.25">
      <c r="A7" s="120" t="s">
        <v>89</v>
      </c>
      <c r="B7" s="121" t="s">
        <v>48</v>
      </c>
      <c r="C7" s="121" t="s">
        <v>90</v>
      </c>
      <c r="D7" s="120" t="s">
        <v>91</v>
      </c>
      <c r="E7" s="120" t="s">
        <v>92</v>
      </c>
      <c r="F7" s="121" t="s">
        <v>93</v>
      </c>
    </row>
    <row r="8" spans="1:10" x14ac:dyDescent="0.25">
      <c r="A8" s="136" t="s">
        <v>94</v>
      </c>
      <c r="B8" s="136"/>
      <c r="C8" s="137">
        <v>1955000</v>
      </c>
      <c r="D8" s="137">
        <f>319566+15000</f>
        <v>334566</v>
      </c>
      <c r="E8" s="137">
        <f>D8/C8*100</f>
        <v>17.113350383631715</v>
      </c>
      <c r="F8" s="137">
        <f>2274566+15000</f>
        <v>2289566</v>
      </c>
    </row>
    <row r="9" spans="1:10" x14ac:dyDescent="0.25">
      <c r="A9" s="122" t="s">
        <v>44</v>
      </c>
      <c r="B9" s="122" t="s">
        <v>62</v>
      </c>
      <c r="C9" s="123">
        <v>1955000</v>
      </c>
      <c r="D9" s="123">
        <f>SUM(D10:D13)</f>
        <v>319566</v>
      </c>
      <c r="E9" s="123">
        <v>16.350000000000001</v>
      </c>
      <c r="F9" s="123">
        <f>SUM(F10:F13)</f>
        <v>2274566</v>
      </c>
    </row>
    <row r="10" spans="1:10" s="98" customFormat="1" ht="12.75" x14ac:dyDescent="0.2">
      <c r="A10" s="96" t="s">
        <v>104</v>
      </c>
      <c r="B10" s="96" t="s">
        <v>63</v>
      </c>
      <c r="C10" s="97">
        <v>364162</v>
      </c>
      <c r="D10" s="97">
        <v>140531</v>
      </c>
      <c r="E10" s="97">
        <v>38.590000000000003</v>
      </c>
      <c r="F10" s="97">
        <v>504693</v>
      </c>
    </row>
    <row r="11" spans="1:10" s="98" customFormat="1" ht="12.75" x14ac:dyDescent="0.2">
      <c r="A11" s="96" t="s">
        <v>100</v>
      </c>
      <c r="B11" s="96" t="s">
        <v>101</v>
      </c>
      <c r="C11" s="97">
        <v>272442</v>
      </c>
      <c r="D11" s="97">
        <v>-16500</v>
      </c>
      <c r="E11" s="97">
        <v>-6.06</v>
      </c>
      <c r="F11" s="97">
        <v>255942</v>
      </c>
    </row>
    <row r="12" spans="1:10" s="98" customFormat="1" ht="12.75" x14ac:dyDescent="0.2">
      <c r="A12" s="96" t="s">
        <v>98</v>
      </c>
      <c r="B12" s="96" t="s">
        <v>186</v>
      </c>
      <c r="C12" s="97">
        <v>46600</v>
      </c>
      <c r="D12" s="97">
        <v>17372</v>
      </c>
      <c r="E12" s="97">
        <v>37.28</v>
      </c>
      <c r="F12" s="97">
        <v>63972</v>
      </c>
    </row>
    <row r="13" spans="1:10" s="98" customFormat="1" ht="12.75" x14ac:dyDescent="0.2">
      <c r="A13" s="96" t="s">
        <v>95</v>
      </c>
      <c r="B13" s="96" t="s">
        <v>96</v>
      </c>
      <c r="C13" s="97">
        <v>1271796</v>
      </c>
      <c r="D13" s="97">
        <v>178163</v>
      </c>
      <c r="E13" s="97">
        <v>14.01</v>
      </c>
      <c r="F13" s="97">
        <v>1449959</v>
      </c>
    </row>
    <row r="14" spans="1:10" x14ac:dyDescent="0.25">
      <c r="A14" s="122" t="s">
        <v>45</v>
      </c>
      <c r="B14" s="122" t="s">
        <v>127</v>
      </c>
      <c r="C14" s="123">
        <v>0</v>
      </c>
      <c r="D14" s="123">
        <v>15000</v>
      </c>
      <c r="E14" s="123">
        <v>100</v>
      </c>
      <c r="F14" s="123">
        <v>15000</v>
      </c>
    </row>
    <row r="15" spans="1:10" x14ac:dyDescent="0.25">
      <c r="A15" s="96" t="s">
        <v>187</v>
      </c>
      <c r="B15" s="96" t="s">
        <v>77</v>
      </c>
      <c r="C15" s="97">
        <v>0</v>
      </c>
      <c r="D15" s="97">
        <v>15000</v>
      </c>
      <c r="E15" s="97">
        <v>100</v>
      </c>
      <c r="F15" s="97">
        <v>15000</v>
      </c>
    </row>
    <row r="16" spans="1:10" s="98" customFormat="1" ht="16.5" customHeight="1" x14ac:dyDescent="0.2">
      <c r="A16" s="136" t="s">
        <v>105</v>
      </c>
      <c r="B16" s="136"/>
      <c r="C16" s="137">
        <v>1955000</v>
      </c>
      <c r="D16" s="137">
        <v>162165</v>
      </c>
      <c r="E16" s="137">
        <v>8.2899999999999991</v>
      </c>
      <c r="F16" s="137">
        <v>2117165</v>
      </c>
    </row>
    <row r="17" spans="1:6" s="98" customFormat="1" ht="12.75" x14ac:dyDescent="0.2">
      <c r="A17" s="122" t="s">
        <v>106</v>
      </c>
      <c r="B17" s="122" t="s">
        <v>107</v>
      </c>
      <c r="C17" s="123">
        <v>1813100</v>
      </c>
      <c r="D17" s="123">
        <v>115665</v>
      </c>
      <c r="E17" s="123">
        <v>6.38</v>
      </c>
      <c r="F17" s="123">
        <v>1928765</v>
      </c>
    </row>
    <row r="18" spans="1:6" s="98" customFormat="1" ht="12.75" x14ac:dyDescent="0.2">
      <c r="A18" s="96" t="s">
        <v>108</v>
      </c>
      <c r="B18" s="96" t="s">
        <v>109</v>
      </c>
      <c r="C18" s="97">
        <v>1445000</v>
      </c>
      <c r="D18" s="97">
        <v>143000</v>
      </c>
      <c r="E18" s="97">
        <v>9.9</v>
      </c>
      <c r="F18" s="97">
        <v>1588000</v>
      </c>
    </row>
    <row r="19" spans="1:6" s="98" customFormat="1" ht="12.75" x14ac:dyDescent="0.2">
      <c r="A19" s="96" t="s">
        <v>110</v>
      </c>
      <c r="B19" s="96" t="s">
        <v>111</v>
      </c>
      <c r="C19" s="97">
        <v>335900</v>
      </c>
      <c r="D19" s="97">
        <v>-13335</v>
      </c>
      <c r="E19" s="97">
        <v>-3.97</v>
      </c>
      <c r="F19" s="97">
        <v>322565</v>
      </c>
    </row>
    <row r="20" spans="1:6" x14ac:dyDescent="0.25">
      <c r="A20" s="96" t="s">
        <v>112</v>
      </c>
      <c r="B20" s="96" t="s">
        <v>113</v>
      </c>
      <c r="C20" s="97">
        <v>200</v>
      </c>
      <c r="D20" s="97">
        <v>0</v>
      </c>
      <c r="E20" s="97">
        <v>0</v>
      </c>
      <c r="F20" s="97">
        <v>200</v>
      </c>
    </row>
    <row r="21" spans="1:6" s="98" customFormat="1" ht="12.75" x14ac:dyDescent="0.2">
      <c r="A21" s="96" t="s">
        <v>114</v>
      </c>
      <c r="B21" s="96" t="s">
        <v>115</v>
      </c>
      <c r="C21" s="97">
        <v>32000</v>
      </c>
      <c r="D21" s="97">
        <v>-14000</v>
      </c>
      <c r="E21" s="97">
        <v>-43.75</v>
      </c>
      <c r="F21" s="97">
        <v>18000</v>
      </c>
    </row>
    <row r="22" spans="1:6" s="98" customFormat="1" ht="12.75" x14ac:dyDescent="0.2">
      <c r="A22" s="122" t="s">
        <v>116</v>
      </c>
      <c r="B22" s="122" t="s">
        <v>117</v>
      </c>
      <c r="C22" s="123">
        <v>141900</v>
      </c>
      <c r="D22" s="123">
        <v>46500</v>
      </c>
      <c r="E22" s="123">
        <v>32.770000000000003</v>
      </c>
      <c r="F22" s="123">
        <v>188400</v>
      </c>
    </row>
    <row r="23" spans="1:6" x14ac:dyDescent="0.25">
      <c r="A23" s="96" t="s">
        <v>118</v>
      </c>
      <c r="B23" s="96" t="s">
        <v>119</v>
      </c>
      <c r="C23" s="97">
        <v>82000</v>
      </c>
      <c r="D23" s="97">
        <v>46500</v>
      </c>
      <c r="E23" s="97">
        <v>56.71</v>
      </c>
      <c r="F23" s="97">
        <v>128500</v>
      </c>
    </row>
    <row r="24" spans="1:6" x14ac:dyDescent="0.25">
      <c r="A24" s="96" t="s">
        <v>120</v>
      </c>
      <c r="B24" s="96" t="s">
        <v>121</v>
      </c>
      <c r="C24" s="97">
        <v>59900</v>
      </c>
      <c r="D24" s="97">
        <v>0</v>
      </c>
      <c r="E24" s="97">
        <v>0</v>
      </c>
      <c r="F24" s="97">
        <v>59900</v>
      </c>
    </row>
  </sheetData>
  <mergeCells count="3">
    <mergeCell ref="A5:G5"/>
    <mergeCell ref="A1:J1"/>
    <mergeCell ref="B3:F3"/>
  </mergeCells>
  <pageMargins left="0.70866141732283472" right="0.70866141732283472" top="0.74803149606299213" bottom="0.55118110236220474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8"/>
  <sheetViews>
    <sheetView workbookViewId="0">
      <selection activeCell="L11" sqref="L1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65" t="s">
        <v>17</v>
      </c>
      <c r="B1" s="165"/>
      <c r="C1" s="165"/>
      <c r="D1" s="165"/>
      <c r="E1" s="165"/>
      <c r="F1" s="165"/>
    </row>
    <row r="2" spans="1:6" ht="18" customHeight="1" x14ac:dyDescent="0.25">
      <c r="A2" s="2"/>
      <c r="B2" s="2"/>
      <c r="C2" s="2"/>
      <c r="D2" s="2"/>
      <c r="E2" s="2"/>
      <c r="F2" s="2"/>
    </row>
    <row r="3" spans="1:6" ht="15.75" customHeight="1" x14ac:dyDescent="0.25">
      <c r="A3" s="165" t="s">
        <v>9</v>
      </c>
      <c r="B3" s="165"/>
      <c r="C3" s="165"/>
      <c r="D3" s="165"/>
      <c r="E3" s="165"/>
      <c r="F3" s="165"/>
    </row>
    <row r="4" spans="1:6" ht="18" x14ac:dyDescent="0.25">
      <c r="B4" s="2"/>
      <c r="C4" s="2"/>
      <c r="D4" s="2"/>
      <c r="E4" s="3"/>
      <c r="F4" s="3"/>
    </row>
    <row r="5" spans="1:6" ht="18" customHeight="1" x14ac:dyDescent="0.25">
      <c r="A5" s="165" t="s">
        <v>3</v>
      </c>
      <c r="B5" s="165"/>
      <c r="C5" s="165"/>
      <c r="D5" s="165"/>
      <c r="E5" s="165"/>
      <c r="F5" s="165"/>
    </row>
    <row r="6" spans="1:6" ht="18" x14ac:dyDescent="0.25">
      <c r="A6" s="2"/>
      <c r="B6" s="2"/>
      <c r="C6" s="2"/>
      <c r="D6" s="2"/>
      <c r="E6" s="3"/>
      <c r="F6" s="3"/>
    </row>
    <row r="7" spans="1:6" ht="15.75" customHeight="1" x14ac:dyDescent="0.25">
      <c r="A7" s="165" t="s">
        <v>22</v>
      </c>
      <c r="B7" s="165"/>
      <c r="C7" s="165"/>
      <c r="D7" s="165"/>
      <c r="E7" s="165"/>
      <c r="F7" s="165"/>
    </row>
    <row r="8" spans="1:6" ht="18" x14ac:dyDescent="0.25">
      <c r="A8" s="2"/>
      <c r="B8" s="2"/>
      <c r="C8" s="2"/>
      <c r="D8" s="2"/>
      <c r="E8" s="3"/>
      <c r="F8" s="3"/>
    </row>
    <row r="9" spans="1:6" ht="25.5" x14ac:dyDescent="0.25">
      <c r="A9" s="16" t="s">
        <v>24</v>
      </c>
      <c r="B9" s="15" t="s">
        <v>20</v>
      </c>
      <c r="C9" s="16" t="s">
        <v>21</v>
      </c>
      <c r="D9" s="16" t="s">
        <v>18</v>
      </c>
      <c r="E9" s="16" t="s">
        <v>14</v>
      </c>
      <c r="F9" s="16" t="s">
        <v>19</v>
      </c>
    </row>
    <row r="10" spans="1:6" x14ac:dyDescent="0.25">
      <c r="A10" s="23" t="s">
        <v>0</v>
      </c>
      <c r="B10" s="22"/>
      <c r="C10" s="21"/>
      <c r="D10" s="21"/>
      <c r="E10" s="21"/>
      <c r="F10" s="21"/>
    </row>
    <row r="11" spans="1:6" x14ac:dyDescent="0.25">
      <c r="A11" s="19" t="s">
        <v>29</v>
      </c>
      <c r="B11" s="21"/>
      <c r="C11" s="21"/>
      <c r="D11" s="21"/>
      <c r="E11" s="21"/>
      <c r="F11" s="21"/>
    </row>
    <row r="12" spans="1:6" x14ac:dyDescent="0.25">
      <c r="A12" s="11" t="s">
        <v>30</v>
      </c>
      <c r="B12" s="7"/>
      <c r="C12" s="7"/>
      <c r="D12" s="7"/>
      <c r="E12" s="7"/>
      <c r="F12" s="7"/>
    </row>
    <row r="13" spans="1:6" x14ac:dyDescent="0.25">
      <c r="A13" s="10" t="s">
        <v>15</v>
      </c>
      <c r="B13" s="7"/>
      <c r="C13" s="7"/>
      <c r="D13" s="7"/>
      <c r="E13" s="7"/>
      <c r="F13" s="7"/>
    </row>
    <row r="14" spans="1:6" ht="25.5" x14ac:dyDescent="0.25">
      <c r="A14" s="9" t="s">
        <v>27</v>
      </c>
      <c r="B14" s="6"/>
      <c r="C14" s="7"/>
      <c r="D14" s="7"/>
      <c r="E14" s="7"/>
      <c r="F14" s="7"/>
    </row>
    <row r="15" spans="1:6" ht="25.5" x14ac:dyDescent="0.25">
      <c r="A15" s="14" t="s">
        <v>28</v>
      </c>
      <c r="B15" s="6"/>
      <c r="C15" s="7"/>
      <c r="D15" s="7"/>
      <c r="E15" s="7"/>
      <c r="F15" s="7"/>
    </row>
    <row r="16" spans="1:6" x14ac:dyDescent="0.25">
      <c r="A16" s="23" t="s">
        <v>25</v>
      </c>
      <c r="B16" s="6"/>
      <c r="C16" s="7"/>
      <c r="D16" s="7"/>
      <c r="E16" s="7"/>
      <c r="F16" s="8"/>
    </row>
    <row r="17" spans="1:6" x14ac:dyDescent="0.25">
      <c r="A17" s="11" t="s">
        <v>26</v>
      </c>
      <c r="B17" s="6"/>
      <c r="C17" s="7"/>
      <c r="D17" s="7"/>
      <c r="E17" s="7"/>
      <c r="F17" s="8"/>
    </row>
    <row r="20" spans="1:6" ht="15.75" customHeight="1" x14ac:dyDescent="0.25">
      <c r="A20" s="165" t="s">
        <v>23</v>
      </c>
      <c r="B20" s="165"/>
      <c r="C20" s="165"/>
      <c r="D20" s="165"/>
      <c r="E20" s="165"/>
      <c r="F20" s="165"/>
    </row>
    <row r="21" spans="1:6" ht="18" x14ac:dyDescent="0.25">
      <c r="A21" s="2"/>
      <c r="B21" s="2"/>
      <c r="C21" s="2"/>
      <c r="D21" s="2"/>
      <c r="E21" s="3"/>
      <c r="F21" s="3"/>
    </row>
    <row r="22" spans="1:6" ht="25.5" x14ac:dyDescent="0.25">
      <c r="A22" s="16" t="s">
        <v>24</v>
      </c>
      <c r="B22" s="15" t="s">
        <v>20</v>
      </c>
      <c r="C22" s="16" t="s">
        <v>21</v>
      </c>
      <c r="D22" s="16" t="s">
        <v>18</v>
      </c>
      <c r="E22" s="16" t="s">
        <v>14</v>
      </c>
      <c r="F22" s="16" t="s">
        <v>19</v>
      </c>
    </row>
    <row r="23" spans="1:6" x14ac:dyDescent="0.25">
      <c r="A23" s="23" t="s">
        <v>1</v>
      </c>
      <c r="B23" s="22"/>
      <c r="C23" s="21"/>
      <c r="D23" s="21"/>
      <c r="E23" s="21"/>
      <c r="F23" s="21"/>
    </row>
    <row r="24" spans="1:6" ht="15.75" customHeight="1" x14ac:dyDescent="0.25">
      <c r="A24" s="19" t="s">
        <v>29</v>
      </c>
      <c r="B24" s="6"/>
      <c r="C24" s="7"/>
      <c r="D24" s="7"/>
      <c r="E24" s="7"/>
      <c r="F24" s="7"/>
    </row>
    <row r="25" spans="1:6" x14ac:dyDescent="0.25">
      <c r="A25" s="11" t="s">
        <v>30</v>
      </c>
      <c r="B25" s="6"/>
      <c r="C25" s="7"/>
      <c r="D25" s="7"/>
      <c r="E25" s="7"/>
      <c r="F25" s="7"/>
    </row>
    <row r="26" spans="1:6" x14ac:dyDescent="0.25">
      <c r="A26" s="10" t="s">
        <v>15</v>
      </c>
      <c r="B26" s="6"/>
      <c r="C26" s="7"/>
      <c r="D26" s="7"/>
      <c r="E26" s="7"/>
      <c r="F26" s="7"/>
    </row>
    <row r="27" spans="1:6" x14ac:dyDescent="0.25">
      <c r="A27" s="19" t="s">
        <v>31</v>
      </c>
      <c r="B27" s="6"/>
      <c r="C27" s="7"/>
      <c r="D27" s="7"/>
      <c r="E27" s="7"/>
      <c r="F27" s="7"/>
    </row>
    <row r="28" spans="1:6" x14ac:dyDescent="0.25">
      <c r="A28" s="11" t="s">
        <v>32</v>
      </c>
      <c r="B28" s="6"/>
      <c r="C28" s="7"/>
      <c r="D28" s="7"/>
      <c r="E28" s="7"/>
      <c r="F28" s="8"/>
    </row>
  </sheetData>
  <mergeCells count="5">
    <mergeCell ref="A1:F1"/>
    <mergeCell ref="A3:F3"/>
    <mergeCell ref="A5:F5"/>
    <mergeCell ref="A7:F7"/>
    <mergeCell ref="A20:F20"/>
  </mergeCells>
  <pageMargins left="0.7" right="0.7" top="0.75" bottom="0.75" header="0.3" footer="0.3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5E26D-1532-479B-AC5B-88990A9A7B8A}">
  <dimension ref="A1:G36"/>
  <sheetViews>
    <sheetView workbookViewId="0">
      <selection activeCell="C41" sqref="C41"/>
    </sheetView>
  </sheetViews>
  <sheetFormatPr defaultRowHeight="15" x14ac:dyDescent="0.25"/>
  <cols>
    <col min="1" max="1" width="9.42578125" customWidth="1"/>
    <col min="2" max="2" width="46.85546875" customWidth="1"/>
    <col min="3" max="3" width="14.85546875" customWidth="1"/>
    <col min="4" max="4" width="13.140625" customWidth="1"/>
    <col min="5" max="5" width="12.5703125" customWidth="1"/>
    <col min="6" max="6" width="14.28515625" customWidth="1"/>
  </cols>
  <sheetData>
    <row r="1" spans="1:7" ht="35.25" customHeight="1" x14ac:dyDescent="0.25">
      <c r="A1" s="165" t="s">
        <v>185</v>
      </c>
      <c r="B1" s="178"/>
      <c r="C1" s="178"/>
      <c r="D1" s="178"/>
      <c r="E1" s="178"/>
      <c r="F1" s="178"/>
      <c r="G1" s="91"/>
    </row>
    <row r="2" spans="1:7" ht="9" customHeight="1" x14ac:dyDescent="0.25"/>
    <row r="3" spans="1:7" ht="15.75" x14ac:dyDescent="0.25">
      <c r="A3" s="44"/>
      <c r="B3" s="165" t="s">
        <v>139</v>
      </c>
      <c r="C3" s="165"/>
      <c r="D3" s="165"/>
      <c r="E3" s="165"/>
      <c r="F3" s="165"/>
      <c r="G3" s="45"/>
    </row>
    <row r="4" spans="1:7" ht="10.5" customHeight="1" x14ac:dyDescent="0.25">
      <c r="A4" s="44"/>
      <c r="B4" s="44"/>
      <c r="C4" s="44"/>
      <c r="D4" s="44"/>
      <c r="E4" s="44"/>
      <c r="F4" s="44"/>
      <c r="G4" s="45"/>
    </row>
    <row r="5" spans="1:7" x14ac:dyDescent="0.25">
      <c r="A5" s="177" t="s">
        <v>141</v>
      </c>
      <c r="B5" s="177"/>
      <c r="C5" s="177"/>
      <c r="D5" s="177"/>
      <c r="E5" s="177"/>
      <c r="F5" s="177"/>
      <c r="G5" s="177"/>
    </row>
    <row r="6" spans="1:7" ht="10.5" customHeight="1" x14ac:dyDescent="0.25"/>
    <row r="7" spans="1:7" ht="28.5" customHeight="1" x14ac:dyDescent="0.25">
      <c r="A7" s="120" t="s">
        <v>89</v>
      </c>
      <c r="B7" s="121" t="s">
        <v>48</v>
      </c>
      <c r="C7" s="121" t="s">
        <v>90</v>
      </c>
      <c r="D7" s="120" t="s">
        <v>91</v>
      </c>
      <c r="E7" s="120" t="s">
        <v>92</v>
      </c>
      <c r="F7" s="121" t="s">
        <v>93</v>
      </c>
    </row>
    <row r="8" spans="1:7" ht="14.1" customHeight="1" x14ac:dyDescent="0.25">
      <c r="A8" s="136" t="s">
        <v>94</v>
      </c>
      <c r="B8" s="136"/>
      <c r="C8" s="137">
        <v>1955000</v>
      </c>
      <c r="D8" s="137">
        <v>162165</v>
      </c>
      <c r="E8" s="137">
        <v>8.2899999999999991</v>
      </c>
      <c r="F8" s="137">
        <v>2117165</v>
      </c>
    </row>
    <row r="9" spans="1:7" ht="14.1" customHeight="1" x14ac:dyDescent="0.25">
      <c r="A9" s="122">
        <v>1</v>
      </c>
      <c r="B9" s="122" t="s">
        <v>151</v>
      </c>
      <c r="C9" s="123">
        <v>745410</v>
      </c>
      <c r="D9" s="123">
        <v>63993</v>
      </c>
      <c r="E9" s="123">
        <v>8.58</v>
      </c>
      <c r="F9" s="123">
        <v>809403</v>
      </c>
    </row>
    <row r="10" spans="1:7" ht="14.1" customHeight="1" x14ac:dyDescent="0.25">
      <c r="A10" s="101" t="s">
        <v>188</v>
      </c>
      <c r="B10" s="101"/>
      <c r="C10" s="102">
        <v>745410</v>
      </c>
      <c r="D10" s="102">
        <v>63993</v>
      </c>
      <c r="E10" s="102">
        <v>8.58</v>
      </c>
      <c r="F10" s="102">
        <v>809403</v>
      </c>
    </row>
    <row r="11" spans="1:7" ht="14.1" customHeight="1" x14ac:dyDescent="0.25">
      <c r="A11" s="125">
        <v>3</v>
      </c>
      <c r="B11" s="125" t="s">
        <v>152</v>
      </c>
      <c r="C11" s="126">
        <v>39600</v>
      </c>
      <c r="D11" s="126">
        <v>28900</v>
      </c>
      <c r="E11" s="126">
        <v>72.98</v>
      </c>
      <c r="F11" s="126">
        <v>68500</v>
      </c>
    </row>
    <row r="12" spans="1:7" ht="14.1" customHeight="1" x14ac:dyDescent="0.25">
      <c r="A12" s="101" t="s">
        <v>189</v>
      </c>
      <c r="B12" s="101"/>
      <c r="C12" s="102">
        <v>39600</v>
      </c>
      <c r="D12" s="102">
        <v>28900</v>
      </c>
      <c r="E12" s="102">
        <v>72.98</v>
      </c>
      <c r="F12" s="102">
        <v>68500</v>
      </c>
    </row>
    <row r="13" spans="1:7" ht="14.1" customHeight="1" x14ac:dyDescent="0.25">
      <c r="A13" s="125">
        <v>4</v>
      </c>
      <c r="B13" s="125" t="s">
        <v>153</v>
      </c>
      <c r="C13" s="126">
        <v>272442</v>
      </c>
      <c r="D13" s="126">
        <v>-13836</v>
      </c>
      <c r="E13" s="126">
        <v>-5.08</v>
      </c>
      <c r="F13" s="126">
        <v>258606</v>
      </c>
    </row>
    <row r="14" spans="1:7" ht="14.1" customHeight="1" x14ac:dyDescent="0.25">
      <c r="A14" s="101" t="s">
        <v>190</v>
      </c>
      <c r="B14" s="101"/>
      <c r="C14" s="102">
        <v>272442</v>
      </c>
      <c r="D14" s="102">
        <v>-13836</v>
      </c>
      <c r="E14" s="102">
        <v>-5.08</v>
      </c>
      <c r="F14" s="102">
        <v>258606</v>
      </c>
    </row>
    <row r="15" spans="1:7" ht="14.1" customHeight="1" x14ac:dyDescent="0.25">
      <c r="A15" s="125">
        <v>5</v>
      </c>
      <c r="B15" s="125" t="s">
        <v>154</v>
      </c>
      <c r="C15" s="126">
        <f>SUM(C16:C17)</f>
        <v>890548</v>
      </c>
      <c r="D15" s="126">
        <f>SUM(D16:D17)</f>
        <v>68108</v>
      </c>
      <c r="E15" s="126">
        <f>68108/890548*100</f>
        <v>7.6478752408629296</v>
      </c>
      <c r="F15" s="126">
        <f>SUM(F16:F17)</f>
        <v>958656</v>
      </c>
    </row>
    <row r="16" spans="1:7" ht="14.1" customHeight="1" x14ac:dyDescent="0.25">
      <c r="A16" s="101" t="s">
        <v>191</v>
      </c>
      <c r="B16" s="101"/>
      <c r="C16" s="102">
        <v>526386</v>
      </c>
      <c r="D16" s="102">
        <v>36846</v>
      </c>
      <c r="E16" s="102">
        <v>7</v>
      </c>
      <c r="F16" s="102">
        <v>563232</v>
      </c>
    </row>
    <row r="17" spans="1:6" ht="14.1" customHeight="1" x14ac:dyDescent="0.25">
      <c r="A17" s="101" t="s">
        <v>192</v>
      </c>
      <c r="B17" s="101"/>
      <c r="C17" s="102">
        <v>364162</v>
      </c>
      <c r="D17" s="102">
        <v>31262</v>
      </c>
      <c r="E17" s="102">
        <v>8.58</v>
      </c>
      <c r="F17" s="102">
        <v>395424</v>
      </c>
    </row>
    <row r="18" spans="1:6" ht="14.1" customHeight="1" x14ac:dyDescent="0.25">
      <c r="A18" s="125">
        <v>6</v>
      </c>
      <c r="B18" s="125" t="s">
        <v>155</v>
      </c>
      <c r="C18" s="126">
        <v>7000</v>
      </c>
      <c r="D18" s="126">
        <v>0</v>
      </c>
      <c r="E18" s="126">
        <v>0</v>
      </c>
      <c r="F18" s="126">
        <v>7000</v>
      </c>
    </row>
    <row r="19" spans="1:6" ht="14.1" customHeight="1" x14ac:dyDescent="0.25">
      <c r="A19" s="101" t="s">
        <v>193</v>
      </c>
      <c r="B19" s="101"/>
      <c r="C19" s="102">
        <v>7000</v>
      </c>
      <c r="D19" s="102">
        <v>0</v>
      </c>
      <c r="E19" s="102">
        <v>0</v>
      </c>
      <c r="F19" s="102">
        <v>7000</v>
      </c>
    </row>
    <row r="20" spans="1:6" ht="14.1" customHeight="1" x14ac:dyDescent="0.25">
      <c r="A20" s="125">
        <v>7</v>
      </c>
      <c r="B20" s="125" t="s">
        <v>161</v>
      </c>
      <c r="C20" s="126">
        <v>0</v>
      </c>
      <c r="D20" s="126">
        <v>15000</v>
      </c>
      <c r="E20" s="126">
        <v>100</v>
      </c>
      <c r="F20" s="126">
        <v>15000</v>
      </c>
    </row>
    <row r="21" spans="1:6" ht="14.1" customHeight="1" x14ac:dyDescent="0.25">
      <c r="A21" s="101" t="s">
        <v>194</v>
      </c>
      <c r="B21" s="101"/>
      <c r="C21" s="102">
        <v>0</v>
      </c>
      <c r="D21" s="102">
        <v>15000</v>
      </c>
      <c r="E21" s="102">
        <v>100</v>
      </c>
      <c r="F21" s="102">
        <v>15000</v>
      </c>
    </row>
    <row r="22" spans="1:6" ht="14.1" customHeight="1" x14ac:dyDescent="0.25">
      <c r="A22" s="136" t="s">
        <v>105</v>
      </c>
      <c r="B22" s="136"/>
      <c r="C22" s="137">
        <v>1955000</v>
      </c>
      <c r="D22" s="137">
        <v>162165</v>
      </c>
      <c r="E22" s="137">
        <v>8.2899999999999991</v>
      </c>
      <c r="F22" s="137">
        <v>2117165</v>
      </c>
    </row>
    <row r="23" spans="1:6" ht="14.1" customHeight="1" x14ac:dyDescent="0.25">
      <c r="A23" s="122">
        <v>1</v>
      </c>
      <c r="B23" s="122" t="s">
        <v>151</v>
      </c>
      <c r="C23" s="123">
        <v>745410</v>
      </c>
      <c r="D23" s="123">
        <v>63993</v>
      </c>
      <c r="E23" s="123">
        <v>8.58</v>
      </c>
      <c r="F23" s="123">
        <v>809403</v>
      </c>
    </row>
    <row r="24" spans="1:6" ht="14.1" customHeight="1" x14ac:dyDescent="0.25">
      <c r="A24" s="101" t="s">
        <v>195</v>
      </c>
      <c r="B24" s="101"/>
      <c r="C24" s="102">
        <v>745410</v>
      </c>
      <c r="D24" s="102">
        <v>63993</v>
      </c>
      <c r="E24" s="102">
        <v>8.58</v>
      </c>
      <c r="F24" s="102">
        <v>809403</v>
      </c>
    </row>
    <row r="25" spans="1:6" ht="14.1" customHeight="1" x14ac:dyDescent="0.25">
      <c r="A25" s="125">
        <v>3</v>
      </c>
      <c r="B25" s="125" t="s">
        <v>152</v>
      </c>
      <c r="C25" s="126">
        <v>39600</v>
      </c>
      <c r="D25" s="126">
        <v>28900</v>
      </c>
      <c r="E25" s="126">
        <v>72.98</v>
      </c>
      <c r="F25" s="126">
        <v>68500</v>
      </c>
    </row>
    <row r="26" spans="1:6" ht="14.1" customHeight="1" x14ac:dyDescent="0.25">
      <c r="A26" s="101" t="s">
        <v>189</v>
      </c>
      <c r="B26" s="101"/>
      <c r="C26" s="102">
        <v>39600</v>
      </c>
      <c r="D26" s="102">
        <v>28900</v>
      </c>
      <c r="E26" s="102">
        <v>72.98</v>
      </c>
      <c r="F26" s="102">
        <v>68500</v>
      </c>
    </row>
    <row r="27" spans="1:6" ht="14.1" customHeight="1" x14ac:dyDescent="0.25">
      <c r="A27" s="125">
        <v>4</v>
      </c>
      <c r="B27" s="125" t="s">
        <v>153</v>
      </c>
      <c r="C27" s="126">
        <v>272442</v>
      </c>
      <c r="D27" s="126">
        <v>-13836</v>
      </c>
      <c r="E27" s="126">
        <v>-5.08</v>
      </c>
      <c r="F27" s="126">
        <v>258606</v>
      </c>
    </row>
    <row r="28" spans="1:6" ht="14.1" customHeight="1" x14ac:dyDescent="0.25">
      <c r="A28" s="101" t="s">
        <v>190</v>
      </c>
      <c r="B28" s="101"/>
      <c r="C28" s="102">
        <v>272442</v>
      </c>
      <c r="D28" s="102">
        <v>-13836</v>
      </c>
      <c r="E28" s="102">
        <v>-5.08</v>
      </c>
      <c r="F28" s="102">
        <v>258606</v>
      </c>
    </row>
    <row r="29" spans="1:6" ht="14.1" customHeight="1" x14ac:dyDescent="0.25">
      <c r="A29" s="125">
        <v>5</v>
      </c>
      <c r="B29" s="125" t="s">
        <v>154</v>
      </c>
      <c r="C29" s="126">
        <f>SUM(C30:C32)</f>
        <v>890548</v>
      </c>
      <c r="D29" s="126">
        <f>SUM(D30:D32)</f>
        <v>68108</v>
      </c>
      <c r="E29" s="126">
        <v>7.65</v>
      </c>
      <c r="F29" s="126">
        <f>SUM(F30:F32)</f>
        <v>958656</v>
      </c>
    </row>
    <row r="30" spans="1:6" ht="14.1" customHeight="1" x14ac:dyDescent="0.25">
      <c r="A30" s="101" t="s">
        <v>191</v>
      </c>
      <c r="B30" s="101"/>
      <c r="C30" s="102">
        <v>526386</v>
      </c>
      <c r="D30" s="102">
        <v>36846</v>
      </c>
      <c r="E30" s="102">
        <v>7</v>
      </c>
      <c r="F30" s="102">
        <v>563232</v>
      </c>
    </row>
    <row r="31" spans="1:6" ht="14.1" customHeight="1" x14ac:dyDescent="0.25">
      <c r="A31" s="101" t="s">
        <v>196</v>
      </c>
      <c r="B31" s="101"/>
      <c r="C31" s="102">
        <v>0</v>
      </c>
      <c r="D31" s="102">
        <v>0</v>
      </c>
      <c r="E31" s="102">
        <v>0</v>
      </c>
      <c r="F31" s="102">
        <v>0</v>
      </c>
    </row>
    <row r="32" spans="1:6" ht="14.1" customHeight="1" x14ac:dyDescent="0.25">
      <c r="A32" s="101" t="s">
        <v>192</v>
      </c>
      <c r="B32" s="101"/>
      <c r="C32" s="102">
        <v>364162</v>
      </c>
      <c r="D32" s="102">
        <v>31262</v>
      </c>
      <c r="E32" s="102">
        <v>8.58</v>
      </c>
      <c r="F32" s="102">
        <v>395424</v>
      </c>
    </row>
    <row r="33" spans="1:6" ht="14.1" customHeight="1" x14ac:dyDescent="0.25">
      <c r="A33" s="125">
        <v>6</v>
      </c>
      <c r="B33" s="125" t="s">
        <v>155</v>
      </c>
      <c r="C33" s="126">
        <v>7000</v>
      </c>
      <c r="D33" s="126">
        <v>0</v>
      </c>
      <c r="E33" s="126">
        <v>0</v>
      </c>
      <c r="F33" s="126">
        <v>7000</v>
      </c>
    </row>
    <row r="34" spans="1:6" ht="14.1" customHeight="1" x14ac:dyDescent="0.25">
      <c r="A34" s="101" t="s">
        <v>193</v>
      </c>
      <c r="B34" s="101"/>
      <c r="C34" s="102">
        <v>7000</v>
      </c>
      <c r="D34" s="102">
        <v>0</v>
      </c>
      <c r="E34" s="102">
        <v>0</v>
      </c>
      <c r="F34" s="102">
        <v>7000</v>
      </c>
    </row>
    <row r="35" spans="1:6" ht="14.1" customHeight="1" x14ac:dyDescent="0.25">
      <c r="A35" s="125">
        <v>7</v>
      </c>
      <c r="B35" s="125" t="s">
        <v>197</v>
      </c>
      <c r="C35" s="126">
        <v>0</v>
      </c>
      <c r="D35" s="126">
        <v>15000</v>
      </c>
      <c r="E35" s="126">
        <v>100</v>
      </c>
      <c r="F35" s="126">
        <v>15000</v>
      </c>
    </row>
    <row r="36" spans="1:6" x14ac:dyDescent="0.25">
      <c r="A36" s="101" t="s">
        <v>194</v>
      </c>
      <c r="B36" s="101"/>
      <c r="C36" s="102">
        <v>0</v>
      </c>
      <c r="D36" s="102">
        <v>15000</v>
      </c>
      <c r="E36" s="102">
        <v>100</v>
      </c>
      <c r="F36" s="102">
        <v>15000</v>
      </c>
    </row>
  </sheetData>
  <mergeCells count="3">
    <mergeCell ref="A5:G5"/>
    <mergeCell ref="A1:F1"/>
    <mergeCell ref="B3:F3"/>
  </mergeCells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5"/>
  <sheetViews>
    <sheetView workbookViewId="0">
      <selection activeCell="B26" sqref="B26"/>
    </sheetView>
  </sheetViews>
  <sheetFormatPr defaultRowHeight="15" x14ac:dyDescent="0.25"/>
  <cols>
    <col min="1" max="1" width="24.5703125" customWidth="1"/>
    <col min="2" max="2" width="36.85546875" customWidth="1"/>
    <col min="3" max="3" width="16" customWidth="1"/>
    <col min="4" max="4" width="14.28515625" customWidth="1"/>
    <col min="5" max="5" width="13.85546875" customWidth="1"/>
    <col min="6" max="6" width="15.42578125" customWidth="1"/>
    <col min="7" max="7" width="13" hidden="1" customWidth="1"/>
    <col min="8" max="8" width="8" hidden="1" customWidth="1"/>
    <col min="9" max="9" width="7.85546875" hidden="1" customWidth="1"/>
    <col min="10" max="10" width="7.5703125" hidden="1" customWidth="1"/>
    <col min="11" max="11" width="7" hidden="1" customWidth="1"/>
  </cols>
  <sheetData>
    <row r="1" spans="1:11" ht="52.5" customHeight="1" x14ac:dyDescent="0.25">
      <c r="A1" s="165" t="s">
        <v>185</v>
      </c>
      <c r="B1" s="165"/>
      <c r="C1" s="165"/>
      <c r="D1" s="165"/>
      <c r="E1" s="165"/>
      <c r="F1" s="165"/>
      <c r="G1" s="166"/>
      <c r="H1" s="166"/>
      <c r="I1" s="163"/>
      <c r="J1" s="163"/>
    </row>
    <row r="2" spans="1:11" ht="18" customHeight="1" x14ac:dyDescent="0.25">
      <c r="A2" s="2"/>
      <c r="B2" s="2"/>
      <c r="C2" s="2"/>
      <c r="D2" s="2"/>
      <c r="E2" s="2"/>
      <c r="F2" s="2"/>
    </row>
    <row r="3" spans="1:11" ht="18" customHeight="1" x14ac:dyDescent="0.25">
      <c r="A3" s="165" t="s">
        <v>3</v>
      </c>
      <c r="B3" s="166"/>
      <c r="C3" s="166"/>
      <c r="D3" s="166"/>
      <c r="E3" s="166"/>
      <c r="F3" s="166"/>
      <c r="G3" s="166"/>
      <c r="H3" s="166"/>
      <c r="I3" s="166"/>
      <c r="J3" s="166"/>
    </row>
    <row r="4" spans="1:11" ht="18" customHeight="1" x14ac:dyDescent="0.25">
      <c r="A4" s="44"/>
      <c r="B4" s="109"/>
      <c r="C4" s="109"/>
      <c r="D4" s="109"/>
      <c r="E4" s="109"/>
      <c r="F4" s="109"/>
      <c r="G4" s="109"/>
      <c r="H4" s="109"/>
      <c r="I4" s="109"/>
      <c r="J4" s="109"/>
    </row>
    <row r="5" spans="1:11" x14ac:dyDescent="0.25">
      <c r="A5" s="177" t="s">
        <v>142</v>
      </c>
      <c r="B5" s="179"/>
      <c r="C5" s="179"/>
      <c r="D5" s="179"/>
      <c r="E5" s="179"/>
      <c r="F5" s="179"/>
      <c r="G5" s="163"/>
      <c r="H5" s="163"/>
      <c r="I5" s="163"/>
      <c r="J5" s="163"/>
    </row>
    <row r="6" spans="1:11" ht="15.75" x14ac:dyDescent="0.25">
      <c r="A6" s="25"/>
      <c r="B6" s="35"/>
      <c r="C6" s="35"/>
      <c r="D6" s="35"/>
      <c r="E6" s="35"/>
      <c r="F6" s="35"/>
    </row>
    <row r="7" spans="1:11" ht="25.5" x14ac:dyDescent="0.25">
      <c r="A7" s="120" t="s">
        <v>89</v>
      </c>
      <c r="B7" s="121" t="s">
        <v>48</v>
      </c>
      <c r="C7" s="121" t="s">
        <v>90</v>
      </c>
      <c r="D7" s="120" t="s">
        <v>91</v>
      </c>
      <c r="E7" s="120" t="s">
        <v>92</v>
      </c>
      <c r="F7" s="121" t="s">
        <v>93</v>
      </c>
      <c r="G7" s="39" t="s">
        <v>41</v>
      </c>
      <c r="H7" s="39" t="s">
        <v>42</v>
      </c>
      <c r="I7" s="39" t="s">
        <v>42</v>
      </c>
      <c r="J7" s="39" t="s">
        <v>42</v>
      </c>
      <c r="K7" s="39" t="s">
        <v>42</v>
      </c>
    </row>
    <row r="8" spans="1:11" x14ac:dyDescent="0.25">
      <c r="A8" s="136" t="s">
        <v>94</v>
      </c>
      <c r="B8" s="136"/>
      <c r="C8" s="137">
        <v>1955000</v>
      </c>
      <c r="D8" s="137">
        <v>162165</v>
      </c>
      <c r="E8" s="137">
        <v>8.2899999999999991</v>
      </c>
      <c r="F8" s="137">
        <v>2117165</v>
      </c>
      <c r="G8" s="39" t="s">
        <v>43</v>
      </c>
      <c r="H8" s="39" t="s">
        <v>44</v>
      </c>
      <c r="I8" s="39" t="s">
        <v>45</v>
      </c>
      <c r="J8" s="39" t="s">
        <v>46</v>
      </c>
      <c r="K8" s="39" t="s">
        <v>47</v>
      </c>
    </row>
    <row r="9" spans="1:11" ht="15.75" customHeight="1" x14ac:dyDescent="0.25">
      <c r="A9" s="101" t="s">
        <v>143</v>
      </c>
      <c r="B9" s="101"/>
      <c r="C9" s="102">
        <v>1955000</v>
      </c>
      <c r="D9" s="102">
        <v>162165</v>
      </c>
      <c r="E9" s="102">
        <v>8.2899999999999991</v>
      </c>
      <c r="F9" s="102">
        <v>2117165</v>
      </c>
      <c r="G9" s="39" t="s">
        <v>49</v>
      </c>
      <c r="H9" s="39" t="s">
        <v>50</v>
      </c>
      <c r="I9" s="39" t="s">
        <v>51</v>
      </c>
      <c r="J9" s="39" t="s">
        <v>52</v>
      </c>
      <c r="K9" s="39" t="s">
        <v>53</v>
      </c>
    </row>
    <row r="10" spans="1:11" ht="15.75" customHeight="1" x14ac:dyDescent="0.25">
      <c r="A10" s="101" t="s">
        <v>144</v>
      </c>
      <c r="B10" s="101"/>
      <c r="C10" s="102">
        <v>1955000</v>
      </c>
      <c r="D10" s="102">
        <v>162165</v>
      </c>
      <c r="E10" s="102">
        <v>8.2899999999999991</v>
      </c>
      <c r="F10" s="102">
        <v>2117165</v>
      </c>
      <c r="G10" s="43">
        <v>1601627</v>
      </c>
      <c r="H10" s="43">
        <v>137.77180000000001</v>
      </c>
      <c r="I10" s="43">
        <v>124.562</v>
      </c>
      <c r="J10" s="43">
        <v>100</v>
      </c>
      <c r="K10" s="43">
        <v>100</v>
      </c>
    </row>
    <row r="11" spans="1:11" x14ac:dyDescent="0.25">
      <c r="A11" s="101" t="s">
        <v>145</v>
      </c>
      <c r="B11" s="101"/>
      <c r="C11" s="102">
        <v>1955000</v>
      </c>
      <c r="D11" s="102">
        <v>162165</v>
      </c>
      <c r="E11" s="102">
        <v>8.2899999999999991</v>
      </c>
      <c r="F11" s="102">
        <v>2117165</v>
      </c>
      <c r="G11" s="42">
        <v>1601627</v>
      </c>
      <c r="H11" s="42">
        <v>137.77180000000001</v>
      </c>
      <c r="I11" s="42">
        <v>124.562</v>
      </c>
      <c r="J11" s="42">
        <v>100</v>
      </c>
      <c r="K11" s="42">
        <v>100</v>
      </c>
    </row>
    <row r="12" spans="1:11" x14ac:dyDescent="0.25">
      <c r="A12" s="136" t="s">
        <v>105</v>
      </c>
      <c r="B12" s="136"/>
      <c r="C12" s="137">
        <v>1955000</v>
      </c>
      <c r="D12" s="137">
        <v>162165</v>
      </c>
      <c r="E12" s="137">
        <v>8.2899999999999991</v>
      </c>
      <c r="F12" s="137">
        <v>2117165</v>
      </c>
      <c r="G12" s="41">
        <v>1601627</v>
      </c>
      <c r="H12" s="41">
        <v>137.77180000000001</v>
      </c>
      <c r="I12" s="41">
        <v>124.562</v>
      </c>
      <c r="J12" s="41">
        <v>100</v>
      </c>
      <c r="K12" s="41">
        <v>100</v>
      </c>
    </row>
    <row r="13" spans="1:11" x14ac:dyDescent="0.25">
      <c r="A13" s="101" t="s">
        <v>143</v>
      </c>
      <c r="B13" s="101"/>
      <c r="C13" s="102">
        <v>1955000</v>
      </c>
      <c r="D13" s="102">
        <v>162165</v>
      </c>
      <c r="E13" s="102">
        <v>8.2899999999999991</v>
      </c>
      <c r="F13" s="102">
        <v>2117165</v>
      </c>
    </row>
    <row r="14" spans="1:11" x14ac:dyDescent="0.25">
      <c r="A14" s="101" t="s">
        <v>144</v>
      </c>
      <c r="B14" s="101"/>
      <c r="C14" s="102">
        <v>1955000</v>
      </c>
      <c r="D14" s="102">
        <v>162165</v>
      </c>
      <c r="E14" s="102">
        <v>8.2899999999999991</v>
      </c>
      <c r="F14" s="102">
        <v>2117165</v>
      </c>
    </row>
    <row r="15" spans="1:11" x14ac:dyDescent="0.25">
      <c r="A15" s="101" t="s">
        <v>145</v>
      </c>
      <c r="B15" s="101"/>
      <c r="C15" s="102">
        <v>1955000</v>
      </c>
      <c r="D15" s="102">
        <v>162165</v>
      </c>
      <c r="E15" s="102">
        <v>8.2899999999999991</v>
      </c>
      <c r="F15" s="102">
        <v>2117165</v>
      </c>
    </row>
  </sheetData>
  <mergeCells count="3">
    <mergeCell ref="A1:J1"/>
    <mergeCell ref="A3:J3"/>
    <mergeCell ref="A5:J5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4"/>
  <sheetViews>
    <sheetView workbookViewId="0">
      <selection activeCell="E21" sqref="E2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2.140625" customWidth="1"/>
    <col min="4" max="4" width="14.85546875" customWidth="1"/>
    <col min="5" max="5" width="14" customWidth="1"/>
    <col min="6" max="6" width="13.7109375" customWidth="1"/>
    <col min="7" max="7" width="15.140625" customWidth="1"/>
  </cols>
  <sheetData>
    <row r="1" spans="1:7" ht="42" customHeight="1" x14ac:dyDescent="0.25">
      <c r="A1" s="165" t="s">
        <v>88</v>
      </c>
      <c r="B1" s="165"/>
      <c r="C1" s="165"/>
      <c r="D1" s="165"/>
      <c r="E1" s="165"/>
      <c r="F1" s="165"/>
      <c r="G1" s="165"/>
    </row>
    <row r="2" spans="1:7" ht="18" customHeight="1" x14ac:dyDescent="0.25">
      <c r="A2" s="44"/>
      <c r="B2" s="44"/>
      <c r="C2" s="44"/>
      <c r="D2" s="44"/>
      <c r="E2" s="44"/>
      <c r="F2" s="44"/>
      <c r="G2" s="44"/>
    </row>
    <row r="3" spans="1:7" ht="15.75" x14ac:dyDescent="0.25">
      <c r="A3" s="44"/>
      <c r="B3" s="44"/>
      <c r="C3" s="165" t="s">
        <v>148</v>
      </c>
      <c r="D3" s="165"/>
      <c r="E3" s="165"/>
      <c r="F3" s="165"/>
      <c r="G3" s="45"/>
    </row>
    <row r="4" spans="1:7" x14ac:dyDescent="0.25">
      <c r="A4" s="44"/>
      <c r="B4" s="44"/>
      <c r="C4" s="44"/>
      <c r="D4" s="44"/>
      <c r="E4" s="44"/>
      <c r="F4" s="44"/>
      <c r="G4" s="45"/>
    </row>
    <row r="5" spans="1:7" ht="18" customHeight="1" x14ac:dyDescent="0.25">
      <c r="A5" s="177" t="s">
        <v>149</v>
      </c>
      <c r="B5" s="177"/>
      <c r="C5" s="177"/>
      <c r="D5" s="177"/>
      <c r="E5" s="177"/>
      <c r="F5" s="177"/>
      <c r="G5" s="177"/>
    </row>
    <row r="6" spans="1:7" ht="18" x14ac:dyDescent="0.25">
      <c r="A6" s="2"/>
      <c r="B6" s="2"/>
      <c r="C6" s="2"/>
      <c r="D6" s="2"/>
      <c r="E6" s="2"/>
      <c r="F6" s="2"/>
      <c r="G6" s="3"/>
    </row>
    <row r="7" spans="1:7" ht="25.5" customHeight="1" x14ac:dyDescent="0.25">
      <c r="A7" s="128" t="s">
        <v>4</v>
      </c>
      <c r="B7" s="129" t="s">
        <v>5</v>
      </c>
      <c r="C7" s="129" t="s">
        <v>16</v>
      </c>
      <c r="D7" s="129" t="s">
        <v>90</v>
      </c>
      <c r="E7" s="128" t="s">
        <v>146</v>
      </c>
      <c r="F7" s="128" t="s">
        <v>147</v>
      </c>
      <c r="G7" s="128" t="s">
        <v>93</v>
      </c>
    </row>
    <row r="8" spans="1:7" x14ac:dyDescent="0.25">
      <c r="A8" s="140"/>
      <c r="B8" s="141"/>
      <c r="C8" s="142" t="s">
        <v>33</v>
      </c>
      <c r="D8" s="141"/>
      <c r="E8" s="140"/>
      <c r="F8" s="140"/>
      <c r="G8" s="140"/>
    </row>
    <row r="9" spans="1:7" x14ac:dyDescent="0.25">
      <c r="A9" s="9">
        <v>8</v>
      </c>
      <c r="B9" s="9"/>
      <c r="C9" s="9" t="s">
        <v>6</v>
      </c>
      <c r="D9" s="6"/>
      <c r="E9" s="7"/>
      <c r="F9" s="7"/>
      <c r="G9" s="7"/>
    </row>
    <row r="10" spans="1:7" x14ac:dyDescent="0.25">
      <c r="A10" s="9"/>
      <c r="B10" s="13">
        <v>84</v>
      </c>
      <c r="C10" s="13" t="s">
        <v>10</v>
      </c>
      <c r="D10" s="6"/>
      <c r="E10" s="7"/>
      <c r="F10" s="7"/>
      <c r="G10" s="7"/>
    </row>
    <row r="11" spans="1:7" x14ac:dyDescent="0.25">
      <c r="A11" s="9"/>
      <c r="B11" s="13"/>
      <c r="C11" s="24"/>
      <c r="D11" s="6"/>
      <c r="E11" s="7"/>
      <c r="F11" s="7"/>
      <c r="G11" s="7"/>
    </row>
    <row r="12" spans="1:7" x14ac:dyDescent="0.25">
      <c r="A12" s="143"/>
      <c r="B12" s="144"/>
      <c r="C12" s="142" t="s">
        <v>34</v>
      </c>
      <c r="D12" s="145"/>
      <c r="E12" s="146"/>
      <c r="F12" s="146"/>
      <c r="G12" s="146"/>
    </row>
    <row r="13" spans="1:7" x14ac:dyDescent="0.25">
      <c r="A13" s="12">
        <v>5</v>
      </c>
      <c r="B13" s="12"/>
      <c r="C13" s="19" t="s">
        <v>7</v>
      </c>
      <c r="D13" s="6"/>
      <c r="E13" s="7"/>
      <c r="F13" s="7"/>
      <c r="G13" s="7"/>
    </row>
    <row r="14" spans="1:7" x14ac:dyDescent="0.25">
      <c r="A14" s="13"/>
      <c r="B14" s="13">
        <v>54</v>
      </c>
      <c r="C14" s="20" t="s">
        <v>11</v>
      </c>
      <c r="D14" s="6"/>
      <c r="E14" s="7"/>
      <c r="F14" s="7"/>
      <c r="G14" s="8"/>
    </row>
  </sheetData>
  <mergeCells count="3">
    <mergeCell ref="A1:G1"/>
    <mergeCell ref="A5:G5"/>
    <mergeCell ref="C3:F3"/>
  </mergeCells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5"/>
  <sheetViews>
    <sheetView workbookViewId="0">
      <selection activeCell="M30" sqref="L29:M30"/>
    </sheetView>
  </sheetViews>
  <sheetFormatPr defaultRowHeight="15" x14ac:dyDescent="0.25"/>
  <cols>
    <col min="1" max="1" width="10.7109375" customWidth="1"/>
    <col min="2" max="2" width="51.85546875" customWidth="1"/>
    <col min="3" max="3" width="13.85546875" customWidth="1"/>
    <col min="4" max="4" width="13.28515625" customWidth="1"/>
    <col min="5" max="5" width="12.140625" customWidth="1"/>
    <col min="6" max="6" width="13.85546875" customWidth="1"/>
  </cols>
  <sheetData>
    <row r="1" spans="1:6" ht="35.25" customHeight="1" x14ac:dyDescent="0.25">
      <c r="A1" s="165" t="s">
        <v>185</v>
      </c>
      <c r="B1" s="165"/>
      <c r="C1" s="165"/>
      <c r="D1" s="165"/>
      <c r="E1" s="165"/>
      <c r="F1" s="165"/>
    </row>
    <row r="2" spans="1:6" ht="9" customHeight="1" x14ac:dyDescent="0.25">
      <c r="A2" s="44"/>
      <c r="B2" s="44"/>
      <c r="C2" s="44"/>
      <c r="D2" s="44"/>
      <c r="E2" s="44"/>
      <c r="F2" s="44"/>
    </row>
    <row r="3" spans="1:6" ht="15.75" customHeight="1" x14ac:dyDescent="0.25">
      <c r="A3" s="165" t="s">
        <v>148</v>
      </c>
      <c r="B3" s="165"/>
      <c r="C3" s="165"/>
      <c r="D3" s="165"/>
      <c r="E3" s="165"/>
      <c r="F3" s="165"/>
    </row>
    <row r="4" spans="1:6" ht="8.25" customHeight="1" x14ac:dyDescent="0.25">
      <c r="A4" s="44"/>
      <c r="B4" s="44"/>
      <c r="C4" s="44"/>
      <c r="D4" s="44"/>
      <c r="E4" s="45"/>
      <c r="F4" s="45"/>
    </row>
    <row r="5" spans="1:6" ht="18" customHeight="1" x14ac:dyDescent="0.25">
      <c r="A5" s="177" t="s">
        <v>175</v>
      </c>
      <c r="B5" s="177"/>
      <c r="C5" s="177"/>
      <c r="D5" s="177"/>
      <c r="E5" s="177"/>
      <c r="F5" s="177"/>
    </row>
    <row r="6" spans="1:6" ht="12.75" customHeight="1" x14ac:dyDescent="0.25">
      <c r="A6" s="2"/>
      <c r="B6" s="2"/>
      <c r="C6" s="2"/>
      <c r="D6" s="2"/>
      <c r="E6" s="3"/>
      <c r="F6" s="3"/>
    </row>
    <row r="7" spans="1:6" s="72" customFormat="1" ht="25.5" x14ac:dyDescent="0.2">
      <c r="A7" s="120" t="s">
        <v>172</v>
      </c>
      <c r="B7" s="121" t="s">
        <v>16</v>
      </c>
      <c r="C7" s="121" t="s">
        <v>90</v>
      </c>
      <c r="D7" s="120" t="s">
        <v>91</v>
      </c>
      <c r="E7" s="120" t="s">
        <v>92</v>
      </c>
      <c r="F7" s="121" t="s">
        <v>93</v>
      </c>
    </row>
    <row r="8" spans="1:6" s="72" customFormat="1" ht="15.75" customHeight="1" x14ac:dyDescent="0.2">
      <c r="A8" s="139" t="s">
        <v>198</v>
      </c>
      <c r="B8" s="136"/>
      <c r="C8" s="137">
        <v>0</v>
      </c>
      <c r="D8" s="137">
        <v>0</v>
      </c>
      <c r="E8" s="137">
        <v>0</v>
      </c>
      <c r="F8" s="137">
        <v>0</v>
      </c>
    </row>
    <row r="9" spans="1:6" s="72" customFormat="1" ht="12.75" x14ac:dyDescent="0.2">
      <c r="A9" s="122">
        <v>1</v>
      </c>
      <c r="B9" s="122" t="s">
        <v>151</v>
      </c>
      <c r="C9" s="126"/>
      <c r="D9" s="126"/>
      <c r="E9" s="126"/>
      <c r="F9" s="126"/>
    </row>
    <row r="10" spans="1:6" s="106" customFormat="1" ht="12.75" x14ac:dyDescent="0.2">
      <c r="A10" s="105" t="s">
        <v>163</v>
      </c>
      <c r="B10" s="83" t="s">
        <v>164</v>
      </c>
      <c r="C10" s="102"/>
      <c r="D10" s="102"/>
      <c r="E10" s="102"/>
      <c r="F10" s="102"/>
    </row>
    <row r="11" spans="1:6" s="72" customFormat="1" ht="12.75" x14ac:dyDescent="0.2">
      <c r="A11" s="125">
        <v>3</v>
      </c>
      <c r="B11" s="125" t="s">
        <v>152</v>
      </c>
      <c r="C11" s="126"/>
      <c r="D11" s="126"/>
      <c r="E11" s="126"/>
      <c r="F11" s="126"/>
    </row>
    <row r="12" spans="1:6" s="106" customFormat="1" ht="12.75" x14ac:dyDescent="0.2">
      <c r="A12" s="107" t="s">
        <v>74</v>
      </c>
      <c r="B12" s="101" t="s">
        <v>156</v>
      </c>
      <c r="C12" s="102"/>
      <c r="D12" s="102"/>
      <c r="E12" s="102"/>
      <c r="F12" s="102"/>
    </row>
    <row r="13" spans="1:6" s="72" customFormat="1" ht="12.75" x14ac:dyDescent="0.2">
      <c r="A13" s="125">
        <v>4</v>
      </c>
      <c r="B13" s="125" t="s">
        <v>153</v>
      </c>
      <c r="C13" s="126"/>
      <c r="D13" s="126"/>
      <c r="E13" s="126"/>
      <c r="F13" s="126"/>
    </row>
    <row r="14" spans="1:6" s="106" customFormat="1" ht="12.75" x14ac:dyDescent="0.2">
      <c r="A14" s="107" t="s">
        <v>67</v>
      </c>
      <c r="B14" s="101" t="s">
        <v>165</v>
      </c>
      <c r="C14" s="102"/>
      <c r="D14" s="102"/>
      <c r="E14" s="102"/>
      <c r="F14" s="102"/>
    </row>
    <row r="15" spans="1:6" s="72" customFormat="1" ht="12.75" x14ac:dyDescent="0.2">
      <c r="A15" s="125">
        <v>5</v>
      </c>
      <c r="B15" s="125" t="s">
        <v>154</v>
      </c>
      <c r="C15" s="126"/>
      <c r="D15" s="126"/>
      <c r="E15" s="126"/>
      <c r="F15" s="126"/>
    </row>
    <row r="16" spans="1:6" s="106" customFormat="1" ht="12.75" x14ac:dyDescent="0.2">
      <c r="A16" s="107" t="s">
        <v>166</v>
      </c>
      <c r="B16" s="101" t="s">
        <v>167</v>
      </c>
      <c r="C16" s="102"/>
      <c r="D16" s="102"/>
      <c r="E16" s="102"/>
      <c r="F16" s="102"/>
    </row>
    <row r="17" spans="1:6" s="108" customFormat="1" x14ac:dyDescent="0.25">
      <c r="A17" s="107" t="s">
        <v>70</v>
      </c>
      <c r="B17" s="101" t="s">
        <v>168</v>
      </c>
      <c r="C17" s="102"/>
      <c r="D17" s="102"/>
      <c r="E17" s="102"/>
      <c r="F17" s="102"/>
    </row>
    <row r="18" spans="1:6" s="108" customFormat="1" x14ac:dyDescent="0.25">
      <c r="A18" s="107" t="s">
        <v>64</v>
      </c>
      <c r="B18" s="101" t="s">
        <v>169</v>
      </c>
      <c r="C18" s="102"/>
      <c r="D18" s="102"/>
      <c r="E18" s="102"/>
      <c r="F18" s="102"/>
    </row>
    <row r="19" spans="1:6" x14ac:dyDescent="0.25">
      <c r="A19" s="125">
        <v>6</v>
      </c>
      <c r="B19" s="125" t="s">
        <v>155</v>
      </c>
      <c r="C19" s="126"/>
      <c r="D19" s="126"/>
      <c r="E19" s="126"/>
      <c r="F19" s="126"/>
    </row>
    <row r="20" spans="1:6" s="108" customFormat="1" x14ac:dyDescent="0.25">
      <c r="A20" s="107" t="s">
        <v>170</v>
      </c>
      <c r="B20" s="101" t="s">
        <v>171</v>
      </c>
      <c r="C20" s="102"/>
      <c r="D20" s="102"/>
      <c r="E20" s="102"/>
      <c r="F20" s="102"/>
    </row>
    <row r="21" spans="1:6" ht="10.5" customHeight="1" x14ac:dyDescent="0.25">
      <c r="A21" s="108"/>
      <c r="B21" s="108"/>
      <c r="C21" s="108"/>
      <c r="D21" s="108"/>
      <c r="E21" s="108"/>
      <c r="F21" s="108"/>
    </row>
    <row r="22" spans="1:6" ht="14.45" customHeight="1" x14ac:dyDescent="0.25">
      <c r="A22" s="136" t="s">
        <v>173</v>
      </c>
      <c r="B22" s="136"/>
      <c r="C22" s="137">
        <v>0</v>
      </c>
      <c r="D22" s="137">
        <v>0</v>
      </c>
      <c r="E22" s="137">
        <v>0</v>
      </c>
      <c r="F22" s="137">
        <v>0</v>
      </c>
    </row>
    <row r="23" spans="1:6" ht="14.45" customHeight="1" x14ac:dyDescent="0.25">
      <c r="A23" s="122">
        <v>1</v>
      </c>
      <c r="B23" s="122" t="s">
        <v>151</v>
      </c>
      <c r="C23" s="126"/>
      <c r="D23" s="126"/>
      <c r="E23" s="126"/>
      <c r="F23" s="126"/>
    </row>
    <row r="24" spans="1:6" ht="14.45" customHeight="1" x14ac:dyDescent="0.25">
      <c r="A24" s="105" t="s">
        <v>163</v>
      </c>
      <c r="B24" s="83" t="s">
        <v>164</v>
      </c>
      <c r="C24" s="102"/>
      <c r="D24" s="102"/>
      <c r="E24" s="102"/>
      <c r="F24" s="102"/>
    </row>
    <row r="25" spans="1:6" ht="14.45" customHeight="1" x14ac:dyDescent="0.25">
      <c r="A25" s="125">
        <v>3</v>
      </c>
      <c r="B25" s="125" t="s">
        <v>152</v>
      </c>
      <c r="C25" s="126"/>
      <c r="D25" s="126"/>
      <c r="E25" s="126"/>
      <c r="F25" s="126"/>
    </row>
    <row r="26" spans="1:6" ht="14.45" customHeight="1" x14ac:dyDescent="0.25">
      <c r="A26" s="107" t="s">
        <v>74</v>
      </c>
      <c r="B26" s="101" t="s">
        <v>156</v>
      </c>
      <c r="C26" s="102"/>
      <c r="D26" s="102"/>
      <c r="E26" s="102"/>
      <c r="F26" s="102"/>
    </row>
    <row r="27" spans="1:6" ht="14.45" customHeight="1" x14ac:dyDescent="0.25">
      <c r="A27" s="125">
        <v>4</v>
      </c>
      <c r="B27" s="125" t="s">
        <v>153</v>
      </c>
      <c r="C27" s="126"/>
      <c r="D27" s="126"/>
      <c r="E27" s="126"/>
      <c r="F27" s="126"/>
    </row>
    <row r="28" spans="1:6" ht="14.45" customHeight="1" x14ac:dyDescent="0.25">
      <c r="A28" s="107" t="s">
        <v>67</v>
      </c>
      <c r="B28" s="101" t="s">
        <v>165</v>
      </c>
      <c r="C28" s="102"/>
      <c r="D28" s="102"/>
      <c r="E28" s="102"/>
      <c r="F28" s="102"/>
    </row>
    <row r="29" spans="1:6" ht="14.45" customHeight="1" x14ac:dyDescent="0.25">
      <c r="A29" s="125">
        <v>5</v>
      </c>
      <c r="B29" s="125" t="s">
        <v>154</v>
      </c>
      <c r="C29" s="126"/>
      <c r="D29" s="126"/>
      <c r="E29" s="126"/>
      <c r="F29" s="126"/>
    </row>
    <row r="30" spans="1:6" ht="14.45" customHeight="1" x14ac:dyDescent="0.25">
      <c r="A30" s="107" t="s">
        <v>166</v>
      </c>
      <c r="B30" s="101" t="s">
        <v>167</v>
      </c>
      <c r="C30" s="102"/>
      <c r="D30" s="102"/>
      <c r="E30" s="102"/>
      <c r="F30" s="102"/>
    </row>
    <row r="31" spans="1:6" ht="14.45" customHeight="1" x14ac:dyDescent="0.25">
      <c r="A31" s="107" t="s">
        <v>70</v>
      </c>
      <c r="B31" s="101" t="s">
        <v>168</v>
      </c>
      <c r="C31" s="102"/>
      <c r="D31" s="102"/>
      <c r="E31" s="102"/>
      <c r="F31" s="102"/>
    </row>
    <row r="32" spans="1:6" ht="14.45" customHeight="1" x14ac:dyDescent="0.25">
      <c r="A32" s="107" t="s">
        <v>64</v>
      </c>
      <c r="B32" s="101" t="s">
        <v>169</v>
      </c>
      <c r="C32" s="102"/>
      <c r="D32" s="102"/>
      <c r="E32" s="102"/>
      <c r="F32" s="102"/>
    </row>
    <row r="33" spans="1:6" ht="14.45" customHeight="1" x14ac:dyDescent="0.25">
      <c r="A33" s="125">
        <v>6</v>
      </c>
      <c r="B33" s="125" t="s">
        <v>155</v>
      </c>
      <c r="C33" s="126"/>
      <c r="D33" s="126"/>
      <c r="E33" s="126"/>
      <c r="F33" s="126"/>
    </row>
    <row r="34" spans="1:6" ht="14.45" customHeight="1" x14ac:dyDescent="0.25">
      <c r="A34" s="107" t="s">
        <v>170</v>
      </c>
      <c r="B34" s="101" t="s">
        <v>171</v>
      </c>
      <c r="C34" s="102"/>
      <c r="D34" s="102"/>
      <c r="E34" s="102"/>
      <c r="F34" s="102"/>
    </row>
    <row r="35" spans="1:6" ht="14.45" customHeight="1" x14ac:dyDescent="0.25">
      <c r="A35" s="108"/>
      <c r="B35" s="108"/>
      <c r="C35" s="108"/>
      <c r="D35" s="108"/>
      <c r="E35" s="108"/>
      <c r="F35" s="108"/>
    </row>
  </sheetData>
  <mergeCells count="3">
    <mergeCell ref="A3:F3"/>
    <mergeCell ref="A5:F5"/>
    <mergeCell ref="A1:F1"/>
  </mergeCells>
  <pageMargins left="0.7" right="0.7" top="0.75" bottom="0.75" header="0.3" footer="0.3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4"/>
  <sheetViews>
    <sheetView workbookViewId="0">
      <selection activeCell="H12" sqref="H12"/>
    </sheetView>
  </sheetViews>
  <sheetFormatPr defaultRowHeight="15" x14ac:dyDescent="0.25"/>
  <cols>
    <col min="1" max="2" width="7.42578125" customWidth="1"/>
    <col min="3" max="3" width="5.28515625" customWidth="1"/>
    <col min="4" max="4" width="31.7109375" customWidth="1"/>
    <col min="5" max="8" width="12.28515625" customWidth="1"/>
    <col min="9" max="9" width="15" customWidth="1"/>
  </cols>
  <sheetData>
    <row r="1" spans="1:10" ht="42" customHeight="1" x14ac:dyDescent="0.25">
      <c r="A1" s="165" t="s">
        <v>87</v>
      </c>
      <c r="B1" s="165"/>
      <c r="C1" s="165"/>
      <c r="D1" s="165"/>
      <c r="E1" s="165"/>
      <c r="F1" s="166"/>
      <c r="G1" s="166"/>
      <c r="H1" s="166"/>
      <c r="I1" s="163"/>
      <c r="J1" s="163"/>
    </row>
    <row r="4" spans="1:10" ht="15" customHeight="1" x14ac:dyDescent="0.25">
      <c r="A4" s="180" t="s">
        <v>80</v>
      </c>
      <c r="B4" s="180"/>
      <c r="C4" s="180"/>
      <c r="D4" s="180"/>
      <c r="E4" s="180"/>
      <c r="F4" s="180"/>
      <c r="G4" s="180"/>
      <c r="H4" s="180"/>
      <c r="I4" s="46"/>
    </row>
    <row r="5" spans="1:10" x14ac:dyDescent="0.25">
      <c r="A5" s="47"/>
      <c r="B5" s="48"/>
      <c r="C5" s="48"/>
      <c r="D5" s="48"/>
      <c r="E5" s="48"/>
      <c r="F5" s="48"/>
      <c r="G5" s="49"/>
      <c r="H5" s="49"/>
      <c r="I5" s="49"/>
    </row>
    <row r="6" spans="1:10" x14ac:dyDescent="0.25">
      <c r="A6" s="50"/>
      <c r="B6" s="50"/>
      <c r="C6" s="50"/>
      <c r="D6" s="50"/>
      <c r="E6" s="50"/>
      <c r="F6" s="50"/>
      <c r="G6" s="50"/>
      <c r="H6" s="50"/>
      <c r="I6" s="50"/>
    </row>
    <row r="7" spans="1:10" x14ac:dyDescent="0.25">
      <c r="A7" s="181" t="s">
        <v>59</v>
      </c>
      <c r="B7" s="181"/>
      <c r="C7" s="181"/>
      <c r="D7" s="181"/>
      <c r="E7" s="50"/>
      <c r="F7" s="50"/>
      <c r="G7" s="50"/>
      <c r="H7" s="50"/>
      <c r="I7" s="50"/>
    </row>
    <row r="8" spans="1:10" ht="16.5" customHeight="1" x14ac:dyDescent="0.25">
      <c r="A8" s="185" t="s">
        <v>39</v>
      </c>
      <c r="B8" s="185"/>
      <c r="C8" s="185"/>
      <c r="D8" s="185"/>
      <c r="E8" s="186"/>
    </row>
    <row r="9" spans="1:10" ht="24" x14ac:dyDescent="0.25">
      <c r="A9" s="65" t="s">
        <v>4</v>
      </c>
      <c r="B9" s="66" t="s">
        <v>5</v>
      </c>
      <c r="C9" s="66" t="s">
        <v>60</v>
      </c>
      <c r="D9" s="66" t="s">
        <v>61</v>
      </c>
      <c r="E9" s="65" t="s">
        <v>73</v>
      </c>
      <c r="F9" s="65" t="s">
        <v>84</v>
      </c>
      <c r="G9" s="65" t="s">
        <v>85</v>
      </c>
      <c r="H9" s="65" t="s">
        <v>86</v>
      </c>
    </row>
    <row r="10" spans="1:10" x14ac:dyDescent="0.25">
      <c r="A10" s="51">
        <v>6</v>
      </c>
      <c r="B10" s="52"/>
      <c r="C10" s="52"/>
      <c r="D10" s="53" t="s">
        <v>62</v>
      </c>
      <c r="E10" s="54"/>
      <c r="F10" s="54"/>
      <c r="G10" s="54"/>
      <c r="H10" s="54"/>
    </row>
    <row r="11" spans="1:10" ht="24" x14ac:dyDescent="0.25">
      <c r="A11" s="55"/>
      <c r="B11" s="53">
        <v>63</v>
      </c>
      <c r="C11" s="53"/>
      <c r="D11" s="53" t="s">
        <v>63</v>
      </c>
      <c r="E11" s="56"/>
      <c r="F11" s="56">
        <v>-36191</v>
      </c>
      <c r="G11" s="56"/>
      <c r="H11" s="56">
        <v>-36191</v>
      </c>
    </row>
    <row r="12" spans="1:10" ht="24" x14ac:dyDescent="0.25">
      <c r="A12" s="55"/>
      <c r="B12" s="53"/>
      <c r="C12" s="52" t="s">
        <v>70</v>
      </c>
      <c r="D12" s="52" t="s">
        <v>71</v>
      </c>
      <c r="E12" s="57"/>
      <c r="F12" s="56"/>
      <c r="G12" s="56"/>
      <c r="H12" s="56"/>
    </row>
    <row r="13" spans="1:10" ht="24" x14ac:dyDescent="0.25">
      <c r="A13" s="55"/>
      <c r="B13" s="52"/>
      <c r="C13" s="52" t="s">
        <v>64</v>
      </c>
      <c r="D13" s="52" t="s">
        <v>65</v>
      </c>
      <c r="E13" s="57"/>
      <c r="F13" s="57">
        <v>-36191</v>
      </c>
      <c r="G13" s="57"/>
      <c r="H13" s="57">
        <v>-36191</v>
      </c>
    </row>
    <row r="14" spans="1:10" ht="36" x14ac:dyDescent="0.25">
      <c r="A14" s="58"/>
      <c r="B14" s="58">
        <v>65</v>
      </c>
      <c r="C14" s="58"/>
      <c r="D14" s="58" t="s">
        <v>66</v>
      </c>
      <c r="E14" s="59"/>
      <c r="F14" s="59"/>
      <c r="G14" s="59"/>
      <c r="H14" s="59"/>
    </row>
    <row r="15" spans="1:10" ht="24" x14ac:dyDescent="0.25">
      <c r="A15" s="60"/>
      <c r="B15" s="60"/>
      <c r="C15" s="61" t="s">
        <v>67</v>
      </c>
      <c r="D15" s="60" t="s">
        <v>68</v>
      </c>
      <c r="E15" s="62"/>
      <c r="F15" s="62"/>
      <c r="G15" s="62"/>
      <c r="H15" s="62"/>
    </row>
    <row r="16" spans="1:10" ht="24" x14ac:dyDescent="0.25">
      <c r="A16" s="60"/>
      <c r="B16" s="58">
        <v>66</v>
      </c>
      <c r="C16" s="61"/>
      <c r="D16" s="58" t="s">
        <v>75</v>
      </c>
      <c r="E16" s="59"/>
      <c r="F16" s="62">
        <v>1557</v>
      </c>
      <c r="G16" s="62"/>
      <c r="H16" s="62">
        <v>1557</v>
      </c>
    </row>
    <row r="17" spans="1:8" x14ac:dyDescent="0.25">
      <c r="A17" s="60"/>
      <c r="B17" s="60"/>
      <c r="C17" s="61" t="s">
        <v>74</v>
      </c>
      <c r="D17" s="60" t="s">
        <v>76</v>
      </c>
      <c r="E17" s="62"/>
      <c r="F17" s="62">
        <v>1557</v>
      </c>
      <c r="G17" s="62"/>
      <c r="H17" s="62">
        <v>1557</v>
      </c>
    </row>
    <row r="18" spans="1:8" ht="24.75" x14ac:dyDescent="0.25">
      <c r="A18" s="58"/>
      <c r="B18" s="58">
        <v>67</v>
      </c>
      <c r="C18" s="58"/>
      <c r="D18" s="68" t="s">
        <v>69</v>
      </c>
      <c r="E18" s="59"/>
      <c r="F18" s="59"/>
      <c r="G18" s="59"/>
      <c r="H18" s="59"/>
    </row>
    <row r="19" spans="1:8" ht="24" x14ac:dyDescent="0.25">
      <c r="A19" s="58"/>
      <c r="B19" s="58"/>
      <c r="C19" s="60" t="s">
        <v>70</v>
      </c>
      <c r="D19" s="55" t="s">
        <v>71</v>
      </c>
      <c r="E19" s="59"/>
      <c r="F19" s="59"/>
      <c r="G19" s="59"/>
      <c r="H19" s="59"/>
    </row>
    <row r="20" spans="1:8" ht="24.75" x14ac:dyDescent="0.25">
      <c r="A20" s="58"/>
      <c r="B20" s="58">
        <v>72</v>
      </c>
      <c r="C20" s="58"/>
      <c r="D20" s="68" t="s">
        <v>77</v>
      </c>
      <c r="E20" s="59"/>
      <c r="F20" s="59"/>
      <c r="G20" s="59"/>
      <c r="H20" s="59"/>
    </row>
    <row r="21" spans="1:8" x14ac:dyDescent="0.25">
      <c r="A21" s="60"/>
      <c r="B21" s="60"/>
      <c r="C21" s="63" t="s">
        <v>78</v>
      </c>
      <c r="D21" s="67" t="s">
        <v>79</v>
      </c>
      <c r="E21" s="62"/>
      <c r="F21" s="62"/>
      <c r="G21" s="62"/>
      <c r="H21" s="62"/>
    </row>
    <row r="22" spans="1:8" x14ac:dyDescent="0.25">
      <c r="A22" s="50"/>
      <c r="B22" s="50"/>
      <c r="C22" s="50"/>
      <c r="D22" s="50"/>
      <c r="E22" s="70"/>
      <c r="F22" s="50"/>
      <c r="G22" s="50"/>
      <c r="H22" s="50"/>
    </row>
    <row r="23" spans="1:8" x14ac:dyDescent="0.25">
      <c r="A23" s="182" t="s">
        <v>72</v>
      </c>
      <c r="B23" s="183"/>
      <c r="C23" s="183"/>
      <c r="D23" s="184"/>
      <c r="E23" s="64"/>
      <c r="F23" s="64">
        <v>-34634</v>
      </c>
      <c r="G23" s="64"/>
      <c r="H23" s="64">
        <v>-34634</v>
      </c>
    </row>
    <row r="24" spans="1:8" x14ac:dyDescent="0.25">
      <c r="A24" s="50"/>
      <c r="B24" s="50"/>
      <c r="C24" s="50"/>
      <c r="D24" s="50"/>
      <c r="E24" s="69"/>
      <c r="F24" s="50"/>
      <c r="G24" s="50"/>
      <c r="H24" s="50"/>
    </row>
  </sheetData>
  <mergeCells count="5">
    <mergeCell ref="A4:H4"/>
    <mergeCell ref="A7:D7"/>
    <mergeCell ref="A23:D23"/>
    <mergeCell ref="A8:E8"/>
    <mergeCell ref="A1:J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Naslovna</vt:lpstr>
      <vt:lpstr>SAŽETAK</vt:lpstr>
      <vt:lpstr>A1.Prihodi i rashodi prema ekon</vt:lpstr>
      <vt:lpstr>Prihodi i rashodi po izvorima</vt:lpstr>
      <vt:lpstr>A2. Prihodi i rashodi prema izv</vt:lpstr>
      <vt:lpstr>A3. Rashodi prema funkc.klasif</vt:lpstr>
      <vt:lpstr>B1. Račun financ.prema ekon.kla</vt:lpstr>
      <vt:lpstr>B2. Račun financ.prema izvorima</vt:lpstr>
      <vt:lpstr>Preneseni višak</vt:lpstr>
      <vt:lpstr>II.POSEBNI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10Administrator</cp:lastModifiedBy>
  <cp:lastPrinted>2025-07-21T10:13:18Z</cp:lastPrinted>
  <dcterms:created xsi:type="dcterms:W3CDTF">2022-08-12T12:51:27Z</dcterms:created>
  <dcterms:modified xsi:type="dcterms:W3CDTF">2025-07-21T10:13:23Z</dcterms:modified>
</cp:coreProperties>
</file>