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FP- JVP\FP JVP 2024\"/>
    </mc:Choice>
  </mc:AlternateContent>
  <bookViews>
    <workbookView xWindow="0" yWindow="0" windowWidth="28800" windowHeight="12435"/>
  </bookViews>
  <sheets>
    <sheet name="List1" sheetId="12" r:id="rId1"/>
    <sheet name="SAŽETAK" sheetId="10" r:id="rId2"/>
    <sheet name=" Račun prihoda i rashoda" sheetId="3" r:id="rId3"/>
    <sheet name="Prihodi i rashodi po izvorima" sheetId="8" state="hidden" r:id="rId4"/>
    <sheet name="Rashodi prema funkcijskoj kl" sheetId="5" r:id="rId5"/>
    <sheet name="Račun financiranja" sheetId="6" r:id="rId6"/>
    <sheet name="Račun financiranja po izvorima" sheetId="9" r:id="rId7"/>
    <sheet name="Preneseni višak" sheetId="11" r:id="rId8"/>
    <sheet name="POSEBNI DIO" sheetId="7" r:id="rId9"/>
    <sheet name="List2" sheetId="2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14" i="11"/>
  <c r="F11" i="11"/>
  <c r="F23" i="11" s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G8" i="10"/>
  <c r="G14" i="10" s="1"/>
  <c r="F8" i="10"/>
  <c r="F14" i="10" s="1"/>
  <c r="H14" i="10" l="1"/>
  <c r="H22" i="10" s="1"/>
  <c r="H28" i="10" s="1"/>
  <c r="H29" i="10" s="1"/>
  <c r="J14" i="10"/>
  <c r="I22" i="10"/>
  <c r="I28" i="10" s="1"/>
  <c r="I29" i="10" s="1"/>
  <c r="J22" i="10"/>
  <c r="J28" i="10" s="1"/>
  <c r="J29" i="10" s="1"/>
  <c r="F22" i="10"/>
  <c r="F29" i="10" s="1"/>
  <c r="G22" i="10"/>
  <c r="G29" i="10" s="1"/>
</calcChain>
</file>

<file path=xl/sharedStrings.xml><?xml version="1.0" encoding="utf-8"?>
<sst xmlns="http://schemas.openxmlformats.org/spreadsheetml/2006/main" count="449" uniqueCount="159">
  <si>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</si>
  <si>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</si>
  <si>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</si>
  <si>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</si>
  <si>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</si>
  <si>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</si>
  <si>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</si>
  <si>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</si>
  <si>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</si>
  <si>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</si>
  <si>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</si>
  <si>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</si>
  <si>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</si>
  <si>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</si>
  <si>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</si>
  <si>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</si>
  <si>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…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</si>
  <si>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</si>
  <si>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</si>
  <si>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</si>
  <si>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</si>
  <si>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</si>
  <si>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</si>
  <si>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</si>
  <si>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</si>
  <si>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</si>
  <si>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</si>
  <si>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</si>
  <si>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</si>
  <si>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</si>
  <si>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</si>
  <si>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</si>
  <si>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</si>
  <si>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</si>
  <si>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</si>
  <si>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</si>
  <si>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</si>
  <si>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</si>
  <si>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</si>
  <si>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</si>
  <si>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</si>
  <si>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</si>
  <si>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</si>
  <si>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</si>
  <si>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</si>
  <si>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</si>
  <si>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</si>
  <si>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</si>
  <si>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</si>
  <si>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</si>
  <si>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</si>
  <si>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</si>
  <si>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</si>
  <si>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</si>
  <si>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</si>
  <si>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</si>
  <si>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</si>
  <si>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</si>
  <si>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IZVRŠENJE</t>
  </si>
  <si>
    <t>PLAN</t>
  </si>
  <si>
    <t>PROJEKCIJA</t>
  </si>
  <si>
    <t>INDEKS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</si>
  <si>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</si>
  <si>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</si>
  <si>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</si>
  <si>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</si>
  <si>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</si>
  <si>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</si>
  <si>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</si>
  <si>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</si>
  <si>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</si>
  <si>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BROJ KONTA</t>
  </si>
  <si>
    <t>VRSTA PRIHODA / PRIMITAKA</t>
  </si>
  <si>
    <t>2023</t>
  </si>
  <si>
    <t>2024</t>
  </si>
  <si>
    <t>2025</t>
  </si>
  <si>
    <t>2026</t>
  </si>
  <si>
    <t>(2/1)</t>
  </si>
  <si>
    <t>(3/2)</t>
  </si>
  <si>
    <t>(4/3)</t>
  </si>
  <si>
    <t>(5/4)</t>
  </si>
  <si>
    <t xml:space="preserve">UKUPNO PRIHODI / PRIMICI	</t>
  </si>
  <si>
    <t>Izvor 1.4. OPĆI PRIHODI I PRIMICI</t>
  </si>
  <si>
    <t xml:space="preserve">6 Prihodi poslovanja                                                                                  </t>
  </si>
  <si>
    <t>Izvor 3.1. VLASTITI PRIHODI PRORAČUNSKIH KORISNIKA</t>
  </si>
  <si>
    <t>Izvor 4.8. PRIHODI ZA POSEBNE NAMJENE PRORAČUNSKIH KORISNIKA</t>
  </si>
  <si>
    <t xml:space="preserve">65 Prihodi od upravnih i administrativnih pristojbi, pristojbi po posebnim propisima i naknada         </t>
  </si>
  <si>
    <t>Izvor 5.1. POMOĆI ZA MINIMALNI STANDARD DECENTRALIZIRANIH FUNKCIJA</t>
  </si>
  <si>
    <t>Izvor 5.3. POMOĆI IZ DRŽAVNOG PRORAČUNA - ZA KORISNIKE</t>
  </si>
  <si>
    <t>63 Pomoći iz inozemstva i od subjekata unutar općeg proračuna</t>
  </si>
  <si>
    <t>Izvor 5.5. POMOĆI IZ OPĆINSKOG PRORAČUNA ZA KORISNIKE</t>
  </si>
  <si>
    <t>Izvor 7.4. PRIHODI OD PRODAJE AUTOMOBILA</t>
  </si>
  <si>
    <t xml:space="preserve">7 Prihodi od prodaje nefinancijske imovine                                                            </t>
  </si>
  <si>
    <t xml:space="preserve">72 Prihodi od prodaje proizvedene dugotrajne imovine                                                   </t>
  </si>
  <si>
    <t xml:space="preserve">UKUPNO RASHODI / IZDACI	</t>
  </si>
  <si>
    <t xml:space="preserve">3 Rashodi poslovanja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</si>
  <si>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</si>
  <si>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32 Materijalni rashodi                                                                                 </t>
  </si>
  <si>
    <t xml:space="preserve">34 Financijski rashodi                                                                                 </t>
  </si>
  <si>
    <t xml:space="preserve">37 Naknade građanima i kućanstvima na temelju osiguranja i druge naknade                               </t>
  </si>
  <si>
    <t xml:space="preserve">4 Rashodi za nabavu nefinancijske imovine                                                             </t>
  </si>
  <si>
    <t xml:space="preserve">42 Rashodi za nabavu proizvedene dugotrajne imovine                                                    </t>
  </si>
  <si>
    <t xml:space="preserve">45 Rashodi za dodatna ulaganja na nefinancijskoj imovini                                               </t>
  </si>
  <si>
    <t>FUNKCIJSKA KLASIFIKACIJA 03 Javni red i sigurnost</t>
  </si>
  <si>
    <t>FUNKCIJSKA KLASIFIKACIJA 032 Usluge protupožarne zaštite</t>
  </si>
  <si>
    <t>9 Vlastiti izvori</t>
  </si>
  <si>
    <t xml:space="preserve">92 Rezultat poslovanja                                                                                 </t>
  </si>
  <si>
    <t>Izvor 9.2. Manjak prihoda</t>
  </si>
  <si>
    <t>Razdjel 001 URED GRADA</t>
  </si>
  <si>
    <t xml:space="preserve">A10001 1002 Javne potrebe  JVP IZNAD STANDARDA </t>
  </si>
  <si>
    <t>Aktivnost A100001 Financiranje redovne djelatnosti - Grad Poreč</t>
  </si>
  <si>
    <t>Kapitalni projekt K100002 Nabava opreme</t>
  </si>
  <si>
    <t>Glava 00103 VATROGASNE POSTROJBE</t>
  </si>
  <si>
    <t>35175 JAVNA VATROGASNA POSTROJBA POREČ</t>
  </si>
  <si>
    <t>Kapitalni projekt K100003 Adaptacija i sanacija zgrade i opreme</t>
  </si>
  <si>
    <t xml:space="preserve">A100001 1003 Zakonski standard </t>
  </si>
  <si>
    <t>Aktivnost A100001 Financiranje redovne djelatnosti</t>
  </si>
  <si>
    <t>I. RAČUN PRIHODA</t>
  </si>
  <si>
    <t>67 Prihodi iz nadležnog proračuna i od HZZO-a temeljem ug.obveza</t>
  </si>
  <si>
    <t xml:space="preserve">66 Prihodi od prodaje proizvoda i robe te pruženih usluga i prih.donacija                        </t>
  </si>
  <si>
    <t xml:space="preserve">37 Naknade građanima i kućanstvima na temelju osiguranja i dr.naknade                               </t>
  </si>
  <si>
    <t>UKUPAN DONOS VIŠKA / MANJKA IZ PRETHODNE(IH) GODINE</t>
  </si>
  <si>
    <t>Izvor</t>
  </si>
  <si>
    <t>Naziv rashoda</t>
  </si>
  <si>
    <t>Prihodi poslovanja</t>
  </si>
  <si>
    <t>Pomoći iz inozemstva i od subjekata unutar općeg proračuna</t>
  </si>
  <si>
    <t>5.5.</t>
  </si>
  <si>
    <t>Pomoći iz općinskog proračuna za korisnike</t>
  </si>
  <si>
    <t>Prihodi od upravnih i administrativnih pristojbi, pristojbi po posebnim propisima i naknadama</t>
  </si>
  <si>
    <t>4.8.</t>
  </si>
  <si>
    <t xml:space="preserve">Prihodi za posebne namjene prpračunskih korisnika </t>
  </si>
  <si>
    <t>Pomoći iz nadležnog proračuna i od HZZO-a temeljem ugovornih obveza</t>
  </si>
  <si>
    <t>5.3.</t>
  </si>
  <si>
    <t>Pomoći iz državnog proračuna za korisnike</t>
  </si>
  <si>
    <t>VIŠAK/MANJAK +NETO FINANCIRANJE</t>
  </si>
  <si>
    <t>Izvršenje    2022</t>
  </si>
  <si>
    <t>Plan 2023</t>
  </si>
  <si>
    <t>Plan 2024</t>
  </si>
  <si>
    <t>Projekcija 2025</t>
  </si>
  <si>
    <t>Projekcija 2026</t>
  </si>
  <si>
    <t>3.1.</t>
  </si>
  <si>
    <t>Prihodi od prodaje proizvoda i robe te pruženih usluga i prihodi od donacija</t>
  </si>
  <si>
    <t>Vlastiti prihodi proračunskog korisnika</t>
  </si>
  <si>
    <t>Prihodi od prodaje proizvedene dugotrajne imovine</t>
  </si>
  <si>
    <t>7.4.</t>
  </si>
  <si>
    <t>Prihodi od prodaje automobila</t>
  </si>
  <si>
    <t>C. PRENESENI VIŠAK ILI PRENESENI MANJAK I VIŠEGODIŠNJI PLAN URAVNOTEŽENJA</t>
  </si>
  <si>
    <t>CENTAR ZA ZAŠTITU OD POŽARA POREČ</t>
  </si>
  <si>
    <t>Zapovjednik JVP CZP Poreč</t>
  </si>
  <si>
    <t>Denis Matošević dipl.ing.</t>
  </si>
  <si>
    <t>ZA 2024. I PROJEKCIJA ZA 2025. I 2026. GODINU</t>
  </si>
  <si>
    <t>67 Prihodi iz nadležnog proračuna i od HZZO-a temeljem ugovornih obveza</t>
  </si>
  <si>
    <t xml:space="preserve">66 Prihodi od prodaje proizvoda i robe te pruženih usluga i prihodi od donacija                        </t>
  </si>
  <si>
    <t>II. RAČUN RASHODA</t>
  </si>
  <si>
    <t>FINANCIJSKI PLAN JAVNE VATROGASNE POSTROJBE</t>
  </si>
  <si>
    <t>KLASA: 400-01/23-01</t>
  </si>
  <si>
    <t>UR.BROJ: 2163-6-5-23-10</t>
  </si>
  <si>
    <t>Poreč: 28. prosinac 2023.</t>
  </si>
  <si>
    <t>FINANCIJSKI PLAN PRORAČUNSKOG KORISNIKA JEDINICE LOKALNE I PODRUČNE (REGIONALNE) SAMOUPRAVE 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</si>
</sst>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4"/>
      <color rgb="FF663300"/>
      <name val="Calibri"/>
      <family val="2"/>
      <charset val="238"/>
      <scheme val="minor"/>
    </font>
    <font>
      <sz val="11"/>
      <color rgb="FF6633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3" xfId="0" applyBorder="1"/>
    <xf numFmtId="4" fontId="9" fillId="0" borderId="0" xfId="0" applyNumberFormat="1" applyFont="1"/>
    <xf numFmtId="0" fontId="20" fillId="5" borderId="3" xfId="0" applyFont="1" applyFill="1" applyBorder="1"/>
    <xf numFmtId="0" fontId="9" fillId="0" borderId="3" xfId="0" applyFont="1" applyBorder="1"/>
    <xf numFmtId="0" fontId="21" fillId="0" borderId="0" xfId="0" applyFont="1" applyAlignment="1">
      <alignment horizontal="left" vertical="center" wrapText="1"/>
    </xf>
    <xf numFmtId="0" fontId="9" fillId="0" borderId="3" xfId="0" applyFont="1" applyBorder="1" applyAlignment="1" applyProtection="1">
      <alignment horizontal="center"/>
    </xf>
    <xf numFmtId="0" fontId="9" fillId="0" borderId="3" xfId="0" applyFont="1" applyBorder="1" applyAlignment="1">
      <alignment wrapText="1"/>
    </xf>
    <xf numFmtId="4" fontId="9" fillId="0" borderId="3" xfId="0" applyNumberFormat="1" applyFont="1" applyBorder="1"/>
    <xf numFmtId="0" fontId="6" fillId="2" borderId="3" xfId="0" applyFont="1" applyFill="1" applyBorder="1"/>
    <xf numFmtId="4" fontId="6" fillId="2" borderId="3" xfId="0" applyNumberFormat="1" applyFont="1" applyFill="1" applyBorder="1"/>
    <xf numFmtId="0" fontId="6" fillId="6" borderId="3" xfId="0" applyFont="1" applyFill="1" applyBorder="1"/>
    <xf numFmtId="4" fontId="6" fillId="6" borderId="3" xfId="0" applyNumberFormat="1" applyFont="1" applyFill="1" applyBorder="1"/>
    <xf numFmtId="0" fontId="9" fillId="5" borderId="3" xfId="0" applyFont="1" applyFill="1" applyBorder="1" applyAlignment="1">
      <alignment wrapText="1"/>
    </xf>
    <xf numFmtId="4" fontId="9" fillId="5" borderId="3" xfId="0" applyNumberFormat="1" applyFont="1" applyFill="1" applyBorder="1"/>
    <xf numFmtId="0" fontId="6" fillId="4" borderId="3" xfId="0" applyFont="1" applyFill="1" applyBorder="1"/>
    <xf numFmtId="4" fontId="6" fillId="4" borderId="3" xfId="0" applyNumberFormat="1" applyFont="1" applyFill="1" applyBorder="1"/>
    <xf numFmtId="4" fontId="9" fillId="0" borderId="4" xfId="0" applyNumberFormat="1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4" fontId="9" fillId="0" borderId="1" xfId="0" applyNumberFormat="1" applyFont="1" applyBorder="1"/>
    <xf numFmtId="0" fontId="6" fillId="4" borderId="7" xfId="0" applyFont="1" applyFill="1" applyBorder="1"/>
    <xf numFmtId="0" fontId="20" fillId="5" borderId="1" xfId="0" applyFont="1" applyFill="1" applyBorder="1"/>
    <xf numFmtId="0" fontId="15" fillId="5" borderId="4" xfId="0" applyFont="1" applyFill="1" applyBorder="1" applyAlignment="1">
      <alignment wrapText="1"/>
    </xf>
    <xf numFmtId="4" fontId="9" fillId="5" borderId="4" xfId="0" applyNumberFormat="1" applyFont="1" applyFill="1" applyBorder="1"/>
    <xf numFmtId="4" fontId="6" fillId="4" borderId="4" xfId="0" applyNumberFormat="1" applyFont="1" applyFill="1" applyBorder="1"/>
    <xf numFmtId="4" fontId="9" fillId="0" borderId="8" xfId="0" applyNumberFormat="1" applyFont="1" applyBorder="1"/>
    <xf numFmtId="4" fontId="9" fillId="0" borderId="9" xfId="0" applyNumberFormat="1" applyFont="1" applyBorder="1"/>
    <xf numFmtId="0" fontId="6" fillId="4" borderId="1" xfId="0" applyFont="1" applyFill="1" applyBorder="1"/>
    <xf numFmtId="0" fontId="6" fillId="4" borderId="4" xfId="0" applyFont="1" applyFill="1" applyBorder="1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Font="1"/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4" fontId="6" fillId="5" borderId="3" xfId="0" applyNumberFormat="1" applyFont="1" applyFill="1" applyBorder="1"/>
    <xf numFmtId="0" fontId="6" fillId="7" borderId="3" xfId="0" applyFont="1" applyFill="1" applyBorder="1"/>
    <xf numFmtId="4" fontId="6" fillId="7" borderId="3" xfId="0" applyNumberFormat="1" applyFont="1" applyFill="1" applyBorder="1"/>
    <xf numFmtId="0" fontId="19" fillId="8" borderId="3" xfId="0" applyFont="1" applyFill="1" applyBorder="1"/>
    <xf numFmtId="4" fontId="19" fillId="8" borderId="3" xfId="0" applyNumberFormat="1" applyFont="1" applyFill="1" applyBorder="1"/>
    <xf numFmtId="0" fontId="19" fillId="9" borderId="3" xfId="0" applyFont="1" applyFill="1" applyBorder="1"/>
    <xf numFmtId="4" fontId="19" fillId="9" borderId="3" xfId="0" applyNumberFormat="1" applyFont="1" applyFill="1" applyBorder="1"/>
    <xf numFmtId="0" fontId="19" fillId="10" borderId="3" xfId="0" applyFont="1" applyFill="1" applyBorder="1"/>
    <xf numFmtId="4" fontId="19" fillId="10" borderId="3" xfId="0" applyNumberFormat="1" applyFont="1" applyFill="1" applyBorder="1"/>
    <xf numFmtId="0" fontId="26" fillId="0" borderId="0" xfId="0" applyFont="1" applyAlignment="1">
      <alignment wrapText="1"/>
    </xf>
    <xf numFmtId="0" fontId="23" fillId="0" borderId="0" xfId="0" quotePrefix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26" fillId="0" borderId="0" xfId="0" applyFont="1"/>
    <xf numFmtId="0" fontId="23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3" fontId="23" fillId="2" borderId="4" xfId="0" applyNumberFormat="1" applyFont="1" applyFill="1" applyBorder="1" applyAlignment="1">
      <alignment horizontal="right" vertical="center" wrapText="1"/>
    </xf>
    <xf numFmtId="3" fontId="23" fillId="2" borderId="3" xfId="0" applyNumberFormat="1" applyFont="1" applyFill="1" applyBorder="1" applyAlignment="1">
      <alignment horizontal="right" vertical="center" wrapText="1"/>
    </xf>
    <xf numFmtId="3" fontId="24" fillId="2" borderId="4" xfId="0" applyNumberFormat="1" applyFont="1" applyFill="1" applyBorder="1" applyAlignment="1">
      <alignment horizontal="right" vertical="center" wrapText="1"/>
    </xf>
    <xf numFmtId="3" fontId="24" fillId="2" borderId="3" xfId="0" applyNumberFormat="1" applyFont="1" applyFill="1" applyBorder="1" applyAlignment="1">
      <alignment horizontal="right" vertical="center" wrapText="1"/>
    </xf>
    <xf numFmtId="0" fontId="25" fillId="2" borderId="3" xfId="0" applyFont="1" applyFill="1" applyBorder="1" applyAlignment="1">
      <alignment horizontal="left" vertical="center" wrapText="1"/>
    </xf>
    <xf numFmtId="3" fontId="23" fillId="2" borderId="4" xfId="0" applyNumberFormat="1" applyFont="1" applyFill="1" applyBorder="1"/>
    <xf numFmtId="3" fontId="23" fillId="2" borderId="4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left" vertical="center" wrapText="1"/>
    </xf>
    <xf numFmtId="16" fontId="27" fillId="2" borderId="3" xfId="0" applyNumberFormat="1" applyFont="1" applyFill="1" applyBorder="1" applyAlignment="1">
      <alignment horizontal="left" vertical="center" wrapText="1"/>
    </xf>
    <xf numFmtId="3" fontId="24" fillId="2" borderId="4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1" fontId="27" fillId="2" borderId="3" xfId="0" applyNumberFormat="1" applyFont="1" applyFill="1" applyBorder="1" applyAlignment="1">
      <alignment horizontal="left" vertical="center" wrapText="1"/>
    </xf>
    <xf numFmtId="3" fontId="28" fillId="0" borderId="3" xfId="0" applyNumberFormat="1" applyFont="1" applyBorder="1"/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6" fillId="11" borderId="3" xfId="0" applyFont="1" applyFill="1" applyBorder="1"/>
    <xf numFmtId="4" fontId="6" fillId="11" borderId="3" xfId="0" applyNumberFormat="1" applyFont="1" applyFill="1" applyBorder="1"/>
    <xf numFmtId="4" fontId="9" fillId="11" borderId="3" xfId="0" applyNumberFormat="1" applyFont="1" applyFill="1" applyBorder="1"/>
    <xf numFmtId="0" fontId="0" fillId="0" borderId="1" xfId="0" applyBorder="1"/>
    <xf numFmtId="0" fontId="25" fillId="2" borderId="3" xfId="0" quotePrefix="1" applyFont="1" applyFill="1" applyBorder="1" applyAlignment="1">
      <alignment horizontal="left" wrapText="1"/>
    </xf>
    <xf numFmtId="3" fontId="6" fillId="11" borderId="3" xfId="0" applyNumberFormat="1" applyFont="1" applyFill="1" applyBorder="1" applyAlignment="1">
      <alignment horizontal="right"/>
    </xf>
    <xf numFmtId="0" fontId="9" fillId="11" borderId="1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vertical="center"/>
    </xf>
    <xf numFmtId="3" fontId="6" fillId="6" borderId="3" xfId="0" applyNumberFormat="1" applyFont="1" applyFill="1" applyBorder="1" applyAlignment="1">
      <alignment horizontal="right"/>
    </xf>
    <xf numFmtId="3" fontId="9" fillId="6" borderId="1" xfId="0" quotePrefix="1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 wrapText="1"/>
    </xf>
    <xf numFmtId="3" fontId="9" fillId="11" borderId="1" xfId="0" quotePrefix="1" applyNumberFormat="1" applyFont="1" applyFill="1" applyBorder="1" applyAlignment="1">
      <alignment horizontal="right"/>
    </xf>
    <xf numFmtId="3" fontId="9" fillId="11" borderId="3" xfId="0" quotePrefix="1" applyNumberFormat="1" applyFont="1" applyFill="1" applyBorder="1" applyAlignment="1">
      <alignment horizontal="right"/>
    </xf>
    <xf numFmtId="3" fontId="6" fillId="11" borderId="1" xfId="0" quotePrefix="1" applyNumberFormat="1" applyFont="1" applyFill="1" applyBorder="1" applyAlignment="1">
      <alignment horizontal="right"/>
    </xf>
    <xf numFmtId="3" fontId="6" fillId="11" borderId="3" xfId="0" quotePrefix="1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 applyAlignment="1"/>
    <xf numFmtId="0" fontId="0" fillId="0" borderId="0" xfId="0" applyAlignment="1"/>
    <xf numFmtId="3" fontId="26" fillId="0" borderId="0" xfId="0" applyNumberFormat="1" applyFont="1"/>
    <xf numFmtId="0" fontId="30" fillId="0" borderId="0" xfId="0" applyFont="1"/>
    <xf numFmtId="0" fontId="32" fillId="0" borderId="0" xfId="0" applyFont="1"/>
    <xf numFmtId="0" fontId="0" fillId="5" borderId="3" xfId="0" applyFill="1" applyBorder="1"/>
    <xf numFmtId="0" fontId="9" fillId="8" borderId="3" xfId="0" applyFont="1" applyFill="1" applyBorder="1"/>
    <xf numFmtId="0" fontId="9" fillId="8" borderId="3" xfId="0" applyFont="1" applyFill="1" applyBorder="1" applyAlignment="1" applyProtection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6" borderId="1" xfId="0" quotePrefix="1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11" borderId="1" xfId="0" quotePrefix="1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11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left" wrapText="1"/>
    </xf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0" fillId="0" borderId="5" xfId="0" applyBorder="1" applyAlignment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9900"/>
      <color rgb="FF663300"/>
      <color rgb="FFFFFFCC"/>
      <color rgb="FFFFFF99"/>
      <color rgb="FFFFFF00"/>
      <color rgb="FFFFFF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28"/>
  <sheetViews>
    <sheetView tabSelected="1" workbookViewId="0">
      <selection activeCell="O11" sqref="O11"/>
    </sheetView>
  </sheetViews>
  <sheetFormatPr defaultRowHeight="15" x14ac:dyDescent="0.25"/>
  <sheetData>
    <row r="9" spans="2:13" ht="18.75" x14ac:dyDescent="0.3">
      <c r="B9" s="147" t="s">
        <v>154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  <c r="M9" s="148"/>
    </row>
    <row r="10" spans="2:13" ht="18.75" x14ac:dyDescent="0.3">
      <c r="B10" s="147" t="s">
        <v>147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</row>
    <row r="11" spans="2:13" ht="18.75" x14ac:dyDescent="0.3">
      <c r="B11" s="147" t="s">
        <v>150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  <c r="M11" s="148"/>
    </row>
    <row r="25" spans="1:13" x14ac:dyDescent="0.25">
      <c r="B25" s="141" t="s">
        <v>155</v>
      </c>
      <c r="C25" s="141"/>
      <c r="D25" s="141"/>
      <c r="E25" s="141"/>
      <c r="F25" s="141"/>
      <c r="G25" s="141"/>
      <c r="H25" s="141"/>
      <c r="I25" s="141"/>
      <c r="J25" s="146" t="s">
        <v>148</v>
      </c>
      <c r="K25" s="146"/>
      <c r="L25" s="146"/>
      <c r="M25" s="141"/>
    </row>
    <row r="26" spans="1:13" x14ac:dyDescent="0.25">
      <c r="A26" s="140"/>
      <c r="B26" s="145" t="s">
        <v>156</v>
      </c>
      <c r="C26" s="145"/>
      <c r="D26" s="145"/>
      <c r="E26" s="145"/>
      <c r="F26" s="141"/>
      <c r="G26" s="141"/>
      <c r="H26" s="141"/>
      <c r="I26" s="141"/>
      <c r="J26" s="146" t="s">
        <v>149</v>
      </c>
      <c r="K26" s="146"/>
      <c r="L26" s="146"/>
    </row>
    <row r="27" spans="1:13" x14ac:dyDescent="0.25">
      <c r="A27" s="140"/>
      <c r="B27" s="145" t="s">
        <v>157</v>
      </c>
      <c r="C27" s="145"/>
      <c r="D27" s="145"/>
      <c r="E27" s="145"/>
      <c r="F27" s="141"/>
      <c r="G27" s="141"/>
      <c r="H27" s="141"/>
      <c r="I27" s="141"/>
      <c r="J27" s="141"/>
    </row>
    <row r="28" spans="1:13" x14ac:dyDescent="0.25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</sheetData>
  <mergeCells count="7">
    <mergeCell ref="B27:E27"/>
    <mergeCell ref="J26:L26"/>
    <mergeCell ref="B9:M9"/>
    <mergeCell ref="B10:M10"/>
    <mergeCell ref="B11:M11"/>
    <mergeCell ref="B26:E26"/>
    <mergeCell ref="J25:L25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sqref="A1:J1"/>
    </sheetView>
  </sheetViews>
  <sheetFormatPr defaultRowHeight="15" x14ac:dyDescent="0.25"/>
  <cols>
    <col min="5" max="5" width="25.28515625" customWidth="1"/>
    <col min="6" max="6" width="17.7109375" customWidth="1"/>
    <col min="7" max="7" width="17.140625" customWidth="1"/>
    <col min="8" max="8" width="15.5703125" customWidth="1"/>
    <col min="9" max="10" width="17.28515625" customWidth="1"/>
  </cols>
  <sheetData>
    <row r="1" spans="1:10" ht="42" customHeight="1" x14ac:dyDescent="0.25">
      <c r="A1" s="153" t="s">
        <v>158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53" t="s">
        <v>10</v>
      </c>
      <c r="B3" s="153"/>
      <c r="C3" s="153"/>
      <c r="D3" s="153"/>
      <c r="E3" s="153"/>
      <c r="F3" s="153"/>
      <c r="G3" s="153"/>
      <c r="H3" s="153"/>
      <c r="I3" s="168"/>
      <c r="J3" s="168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53" t="s">
        <v>13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9" t="s">
        <v>23</v>
      </c>
    </row>
    <row r="7" spans="1:10" ht="38.25" x14ac:dyDescent="0.25">
      <c r="A7" s="24"/>
      <c r="B7" s="25"/>
      <c r="C7" s="25"/>
      <c r="D7" s="26"/>
      <c r="E7" s="27"/>
      <c r="F7" s="3" t="s">
        <v>24</v>
      </c>
      <c r="G7" s="3" t="s">
        <v>22</v>
      </c>
      <c r="H7" s="3" t="s">
        <v>31</v>
      </c>
      <c r="I7" s="3" t="s">
        <v>32</v>
      </c>
      <c r="J7" s="3" t="s">
        <v>33</v>
      </c>
    </row>
    <row r="8" spans="1:10" x14ac:dyDescent="0.25">
      <c r="A8" s="160" t="s">
        <v>0</v>
      </c>
      <c r="B8" s="159"/>
      <c r="C8" s="159"/>
      <c r="D8" s="159"/>
      <c r="E8" s="169"/>
      <c r="F8" s="126">
        <f>F9+F10</f>
        <v>935886.45</v>
      </c>
      <c r="G8" s="126">
        <f t="shared" ref="G8:J8" si="0">G9+G10</f>
        <v>1291911</v>
      </c>
      <c r="H8" s="126">
        <f t="shared" si="0"/>
        <v>1601627</v>
      </c>
      <c r="I8" s="126">
        <f t="shared" si="0"/>
        <v>1601627</v>
      </c>
      <c r="J8" s="126">
        <f t="shared" si="0"/>
        <v>1601627</v>
      </c>
    </row>
    <row r="9" spans="1:10" x14ac:dyDescent="0.25">
      <c r="A9" s="170" t="s">
        <v>25</v>
      </c>
      <c r="B9" s="171"/>
      <c r="C9" s="171"/>
      <c r="D9" s="171"/>
      <c r="E9" s="167"/>
      <c r="F9" s="28">
        <v>933158.86</v>
      </c>
      <c r="G9" s="28">
        <v>1291911</v>
      </c>
      <c r="H9" s="28">
        <v>1601627</v>
      </c>
      <c r="I9" s="28">
        <v>1601627</v>
      </c>
      <c r="J9" s="28">
        <v>1601627</v>
      </c>
    </row>
    <row r="10" spans="1:10" x14ac:dyDescent="0.25">
      <c r="A10" s="166" t="s">
        <v>26</v>
      </c>
      <c r="B10" s="167"/>
      <c r="C10" s="167"/>
      <c r="D10" s="167"/>
      <c r="E10" s="167"/>
      <c r="F10" s="28">
        <v>2727.59</v>
      </c>
      <c r="G10" s="28"/>
      <c r="H10" s="28"/>
      <c r="I10" s="28"/>
      <c r="J10" s="28"/>
    </row>
    <row r="11" spans="1:10" x14ac:dyDescent="0.25">
      <c r="A11" s="127" t="s">
        <v>1</v>
      </c>
      <c r="B11" s="128"/>
      <c r="C11" s="128"/>
      <c r="D11" s="128"/>
      <c r="E11" s="128"/>
      <c r="F11" s="126">
        <f>F12+F13</f>
        <v>933287.3600000001</v>
      </c>
      <c r="G11" s="126">
        <f t="shared" ref="G11:J11" si="1">G12+G13</f>
        <v>1285807</v>
      </c>
      <c r="H11" s="126">
        <f t="shared" si="1"/>
        <v>1601627</v>
      </c>
      <c r="I11" s="126">
        <f t="shared" si="1"/>
        <v>1601627</v>
      </c>
      <c r="J11" s="126">
        <f t="shared" si="1"/>
        <v>1601627</v>
      </c>
    </row>
    <row r="12" spans="1:10" x14ac:dyDescent="0.25">
      <c r="A12" s="172" t="s">
        <v>27</v>
      </c>
      <c r="B12" s="171"/>
      <c r="C12" s="171"/>
      <c r="D12" s="171"/>
      <c r="E12" s="171"/>
      <c r="F12" s="28">
        <v>917927.55</v>
      </c>
      <c r="G12" s="28">
        <v>1162679</v>
      </c>
      <c r="H12" s="28">
        <v>1504627</v>
      </c>
      <c r="I12" s="28">
        <v>1504627</v>
      </c>
      <c r="J12" s="37">
        <v>1504627</v>
      </c>
    </row>
    <row r="13" spans="1:10" x14ac:dyDescent="0.25">
      <c r="A13" s="166" t="s">
        <v>28</v>
      </c>
      <c r="B13" s="167"/>
      <c r="C13" s="167"/>
      <c r="D13" s="167"/>
      <c r="E13" s="167"/>
      <c r="F13" s="28">
        <v>15359.81</v>
      </c>
      <c r="G13" s="28">
        <v>123128</v>
      </c>
      <c r="H13" s="28">
        <v>97000</v>
      </c>
      <c r="I13" s="28">
        <v>97000</v>
      </c>
      <c r="J13" s="37">
        <v>97000</v>
      </c>
    </row>
    <row r="14" spans="1:10" x14ac:dyDescent="0.25">
      <c r="A14" s="151" t="s">
        <v>50</v>
      </c>
      <c r="B14" s="152"/>
      <c r="C14" s="152"/>
      <c r="D14" s="152"/>
      <c r="E14" s="152"/>
      <c r="F14" s="129">
        <f>F8-F11</f>
        <v>2599.089999999851</v>
      </c>
      <c r="G14" s="129">
        <f t="shared" ref="G14:J14" si="2">G8-G11</f>
        <v>6104</v>
      </c>
      <c r="H14" s="129">
        <f t="shared" si="2"/>
        <v>0</v>
      </c>
      <c r="I14" s="129">
        <f t="shared" si="2"/>
        <v>0</v>
      </c>
      <c r="J14" s="129">
        <f t="shared" si="2"/>
        <v>0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153" t="s">
        <v>14</v>
      </c>
      <c r="B16" s="154"/>
      <c r="C16" s="154"/>
      <c r="D16" s="154"/>
      <c r="E16" s="154"/>
      <c r="F16" s="154"/>
      <c r="G16" s="154"/>
      <c r="H16" s="154"/>
      <c r="I16" s="154"/>
      <c r="J16" s="154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38.25" x14ac:dyDescent="0.25">
      <c r="A18" s="24"/>
      <c r="B18" s="25"/>
      <c r="C18" s="25"/>
      <c r="D18" s="26"/>
      <c r="E18" s="27"/>
      <c r="F18" s="3" t="s">
        <v>24</v>
      </c>
      <c r="G18" s="3" t="s">
        <v>22</v>
      </c>
      <c r="H18" s="3" t="s">
        <v>31</v>
      </c>
      <c r="I18" s="3" t="s">
        <v>32</v>
      </c>
      <c r="J18" s="3" t="s">
        <v>33</v>
      </c>
    </row>
    <row r="19" spans="1:10" x14ac:dyDescent="0.25">
      <c r="A19" s="166" t="s">
        <v>29</v>
      </c>
      <c r="B19" s="167"/>
      <c r="C19" s="167"/>
      <c r="D19" s="167"/>
      <c r="E19" s="167"/>
      <c r="F19" s="28"/>
      <c r="G19" s="28"/>
      <c r="H19" s="28"/>
      <c r="I19" s="28"/>
      <c r="J19" s="37"/>
    </row>
    <row r="20" spans="1:10" x14ac:dyDescent="0.25">
      <c r="A20" s="166" t="s">
        <v>30</v>
      </c>
      <c r="B20" s="167"/>
      <c r="C20" s="167"/>
      <c r="D20" s="167"/>
      <c r="E20" s="167"/>
      <c r="F20" s="28"/>
      <c r="G20" s="28"/>
      <c r="H20" s="28"/>
      <c r="I20" s="28"/>
      <c r="J20" s="37"/>
    </row>
    <row r="21" spans="1:10" x14ac:dyDescent="0.25">
      <c r="A21" s="151" t="s">
        <v>2</v>
      </c>
      <c r="B21" s="152"/>
      <c r="C21" s="152"/>
      <c r="D21" s="152"/>
      <c r="E21" s="152"/>
      <c r="F21" s="129">
        <f>F19-F20</f>
        <v>0</v>
      </c>
      <c r="G21" s="129">
        <f t="shared" ref="G21:J21" si="3">G19-G20</f>
        <v>0</v>
      </c>
      <c r="H21" s="129">
        <f t="shared" si="3"/>
        <v>0</v>
      </c>
      <c r="I21" s="129">
        <f t="shared" si="3"/>
        <v>0</v>
      </c>
      <c r="J21" s="129">
        <f t="shared" si="3"/>
        <v>0</v>
      </c>
    </row>
    <row r="22" spans="1:10" x14ac:dyDescent="0.25">
      <c r="A22" s="151" t="s">
        <v>51</v>
      </c>
      <c r="B22" s="152"/>
      <c r="C22" s="152"/>
      <c r="D22" s="152"/>
      <c r="E22" s="152"/>
      <c r="F22" s="129">
        <f>F14+F21</f>
        <v>2599.089999999851</v>
      </c>
      <c r="G22" s="129">
        <f t="shared" ref="G22:J22" si="4">G14+G21</f>
        <v>6104</v>
      </c>
      <c r="H22" s="129">
        <f t="shared" si="4"/>
        <v>0</v>
      </c>
      <c r="I22" s="129">
        <f t="shared" si="4"/>
        <v>0</v>
      </c>
      <c r="J22" s="129">
        <f t="shared" si="4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153" t="s">
        <v>52</v>
      </c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ht="15.75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38.25" x14ac:dyDescent="0.25">
      <c r="A26" s="24"/>
      <c r="B26" s="25"/>
      <c r="C26" s="25"/>
      <c r="D26" s="26"/>
      <c r="E26" s="27"/>
      <c r="F26" s="3" t="s">
        <v>24</v>
      </c>
      <c r="G26" s="3" t="s">
        <v>22</v>
      </c>
      <c r="H26" s="3" t="s">
        <v>31</v>
      </c>
      <c r="I26" s="3" t="s">
        <v>32</v>
      </c>
      <c r="J26" s="3" t="s">
        <v>33</v>
      </c>
    </row>
    <row r="27" spans="1:10" ht="15" customHeight="1" x14ac:dyDescent="0.25">
      <c r="A27" s="155" t="s">
        <v>53</v>
      </c>
      <c r="B27" s="156"/>
      <c r="C27" s="156"/>
      <c r="D27" s="156"/>
      <c r="E27" s="157"/>
      <c r="F27" s="130">
        <v>6162</v>
      </c>
      <c r="G27" s="130">
        <v>0</v>
      </c>
      <c r="H27" s="130">
        <v>0</v>
      </c>
      <c r="I27" s="130">
        <v>0</v>
      </c>
      <c r="J27" s="131">
        <v>0</v>
      </c>
    </row>
    <row r="28" spans="1:10" ht="15" customHeight="1" x14ac:dyDescent="0.25">
      <c r="A28" s="158" t="s">
        <v>54</v>
      </c>
      <c r="B28" s="159"/>
      <c r="C28" s="159"/>
      <c r="D28" s="159"/>
      <c r="E28" s="159"/>
      <c r="F28" s="132">
        <v>0</v>
      </c>
      <c r="G28" s="132">
        <v>0</v>
      </c>
      <c r="H28" s="132">
        <f t="shared" ref="H28:J28" si="5">H22+H27</f>
        <v>0</v>
      </c>
      <c r="I28" s="132">
        <f t="shared" si="5"/>
        <v>0</v>
      </c>
      <c r="J28" s="133">
        <f t="shared" si="5"/>
        <v>0</v>
      </c>
    </row>
    <row r="29" spans="1:10" ht="45" customHeight="1" x14ac:dyDescent="0.25">
      <c r="A29" s="160" t="s">
        <v>55</v>
      </c>
      <c r="B29" s="161"/>
      <c r="C29" s="161"/>
      <c r="D29" s="161"/>
      <c r="E29" s="162"/>
      <c r="F29" s="132">
        <f>F14+F21+F27-F28</f>
        <v>8761.089999999851</v>
      </c>
      <c r="G29" s="132">
        <f t="shared" ref="G29:J29" si="6">G14+G21+G27-G28</f>
        <v>6104</v>
      </c>
      <c r="H29" s="132">
        <f t="shared" si="6"/>
        <v>0</v>
      </c>
      <c r="I29" s="132">
        <f t="shared" si="6"/>
        <v>0</v>
      </c>
      <c r="J29" s="133">
        <f t="shared" si="6"/>
        <v>0</v>
      </c>
    </row>
    <row r="30" spans="1:10" ht="15.75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5.75" x14ac:dyDescent="0.25">
      <c r="A31" s="163" t="s">
        <v>49</v>
      </c>
      <c r="B31" s="163"/>
      <c r="C31" s="163"/>
      <c r="D31" s="163"/>
      <c r="E31" s="163"/>
      <c r="F31" s="163"/>
      <c r="G31" s="163"/>
      <c r="H31" s="163"/>
      <c r="I31" s="163"/>
      <c r="J31" s="163"/>
    </row>
    <row r="32" spans="1:10" ht="18" x14ac:dyDescent="0.25">
      <c r="A32" s="40"/>
      <c r="B32" s="41"/>
      <c r="C32" s="41"/>
      <c r="D32" s="41"/>
      <c r="E32" s="41"/>
      <c r="F32" s="41"/>
      <c r="G32" s="41"/>
      <c r="H32" s="42"/>
      <c r="I32" s="42"/>
      <c r="J32" s="42"/>
    </row>
    <row r="33" spans="1:10" ht="38.25" x14ac:dyDescent="0.25">
      <c r="A33" s="43"/>
      <c r="B33" s="44"/>
      <c r="C33" s="44"/>
      <c r="D33" s="45"/>
      <c r="E33" s="46"/>
      <c r="F33" s="47" t="s">
        <v>24</v>
      </c>
      <c r="G33" s="47" t="s">
        <v>22</v>
      </c>
      <c r="H33" s="47" t="s">
        <v>31</v>
      </c>
      <c r="I33" s="47" t="s">
        <v>32</v>
      </c>
      <c r="J33" s="47" t="s">
        <v>33</v>
      </c>
    </row>
    <row r="34" spans="1:10" x14ac:dyDescent="0.25">
      <c r="A34" s="155" t="s">
        <v>53</v>
      </c>
      <c r="B34" s="156"/>
      <c r="C34" s="156"/>
      <c r="D34" s="156"/>
      <c r="E34" s="157"/>
      <c r="F34" s="130">
        <v>0</v>
      </c>
      <c r="G34" s="130">
        <f>F37</f>
        <v>0</v>
      </c>
      <c r="H34" s="130">
        <f>G37</f>
        <v>0</v>
      </c>
      <c r="I34" s="130">
        <f>H37</f>
        <v>0</v>
      </c>
      <c r="J34" s="131">
        <f>I37</f>
        <v>0</v>
      </c>
    </row>
    <row r="35" spans="1:10" ht="28.5" customHeight="1" x14ac:dyDescent="0.25">
      <c r="A35" s="155" t="s">
        <v>56</v>
      </c>
      <c r="B35" s="156"/>
      <c r="C35" s="156"/>
      <c r="D35" s="156"/>
      <c r="E35" s="157"/>
      <c r="F35" s="130">
        <v>0</v>
      </c>
      <c r="G35" s="130">
        <v>0</v>
      </c>
      <c r="H35" s="130">
        <v>0</v>
      </c>
      <c r="I35" s="130">
        <v>0</v>
      </c>
      <c r="J35" s="131">
        <v>0</v>
      </c>
    </row>
    <row r="36" spans="1:10" x14ac:dyDescent="0.25">
      <c r="A36" s="155" t="s">
        <v>57</v>
      </c>
      <c r="B36" s="164"/>
      <c r="C36" s="164"/>
      <c r="D36" s="164"/>
      <c r="E36" s="165"/>
      <c r="F36" s="130">
        <v>0</v>
      </c>
      <c r="G36" s="130">
        <v>0</v>
      </c>
      <c r="H36" s="130">
        <v>0</v>
      </c>
      <c r="I36" s="130">
        <v>0</v>
      </c>
      <c r="J36" s="131">
        <v>0</v>
      </c>
    </row>
    <row r="37" spans="1:10" ht="15" customHeight="1" x14ac:dyDescent="0.25">
      <c r="A37" s="158" t="s">
        <v>54</v>
      </c>
      <c r="B37" s="159"/>
      <c r="C37" s="159"/>
      <c r="D37" s="159"/>
      <c r="E37" s="159"/>
      <c r="F37" s="134">
        <f>F34-F35+F36</f>
        <v>0</v>
      </c>
      <c r="G37" s="134">
        <f t="shared" ref="G37:J37" si="7">G34-G35+G36</f>
        <v>0</v>
      </c>
      <c r="H37" s="134">
        <f t="shared" si="7"/>
        <v>0</v>
      </c>
      <c r="I37" s="134">
        <f t="shared" si="7"/>
        <v>0</v>
      </c>
      <c r="J37" s="135">
        <f t="shared" si="7"/>
        <v>0</v>
      </c>
    </row>
    <row r="38" spans="1:10" ht="17.25" customHeight="1" x14ac:dyDescent="0.25"/>
    <row r="39" spans="1:10" ht="24.75" customHeight="1" x14ac:dyDescent="0.25">
      <c r="A39" s="149"/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89" fitToHeight="0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0" workbookViewId="0">
      <selection activeCell="A2" sqref="A2"/>
    </sheetView>
  </sheetViews>
  <sheetFormatPr defaultRowHeight="15" x14ac:dyDescent="0.25"/>
  <cols>
    <col min="1" max="1" width="13.85546875" customWidth="1"/>
    <col min="2" max="2" width="46.28515625" customWidth="1"/>
    <col min="3" max="3" width="12.140625" customWidth="1"/>
    <col min="4" max="5" width="12.28515625" customWidth="1"/>
    <col min="6" max="6" width="12.7109375" customWidth="1"/>
    <col min="7" max="7" width="11.7109375" customWidth="1"/>
    <col min="8" max="8" width="9" customWidth="1"/>
    <col min="9" max="10" width="7.28515625" customWidth="1"/>
  </cols>
  <sheetData>
    <row r="1" spans="1:11" ht="48" customHeight="1" x14ac:dyDescent="0.25">
      <c r="A1" s="153" t="s">
        <v>158</v>
      </c>
      <c r="B1" s="153"/>
      <c r="C1" s="153"/>
      <c r="D1" s="153"/>
      <c r="E1" s="153"/>
      <c r="F1" s="153"/>
      <c r="G1" s="153"/>
      <c r="H1" s="148"/>
      <c r="I1" s="148"/>
      <c r="J1" s="148"/>
    </row>
    <row r="2" spans="1:11" ht="15" customHeight="1" x14ac:dyDescent="0.25">
      <c r="A2" s="4"/>
      <c r="B2" s="4"/>
      <c r="C2" s="4"/>
      <c r="D2" s="4"/>
      <c r="E2" s="4"/>
      <c r="F2" s="4"/>
      <c r="G2" s="4"/>
    </row>
    <row r="3" spans="1:11" ht="15.75" customHeight="1" x14ac:dyDescent="0.25">
      <c r="A3" s="173" t="s">
        <v>10</v>
      </c>
      <c r="B3" s="173"/>
      <c r="C3" s="173"/>
      <c r="D3" s="173"/>
      <c r="E3" s="173"/>
      <c r="F3" s="173"/>
      <c r="G3" s="173"/>
    </row>
    <row r="4" spans="1:11" ht="14.25" customHeight="1" x14ac:dyDescent="0.25">
      <c r="A4" s="79"/>
      <c r="B4" s="79"/>
      <c r="C4" s="79"/>
      <c r="D4" s="79"/>
      <c r="E4" s="79"/>
      <c r="F4" s="80"/>
      <c r="G4" s="80"/>
    </row>
    <row r="5" spans="1:11" ht="18" customHeight="1" x14ac:dyDescent="0.25">
      <c r="A5" s="173" t="s">
        <v>3</v>
      </c>
      <c r="B5" s="173"/>
      <c r="C5" s="173"/>
      <c r="D5" s="173"/>
      <c r="E5" s="173"/>
      <c r="F5" s="173"/>
      <c r="G5" s="173"/>
    </row>
    <row r="6" spans="1:11" ht="15.75" customHeight="1" x14ac:dyDescent="0.25">
      <c r="A6" s="79"/>
      <c r="B6" s="54" t="s">
        <v>117</v>
      </c>
      <c r="C6" s="79"/>
      <c r="D6" s="79"/>
      <c r="E6" s="79"/>
      <c r="F6" s="79"/>
      <c r="G6" s="79"/>
    </row>
    <row r="7" spans="1:11" x14ac:dyDescent="0.25">
      <c r="C7" s="55" t="s">
        <v>58</v>
      </c>
      <c r="D7" s="55" t="s">
        <v>59</v>
      </c>
      <c r="E7" s="55" t="s">
        <v>59</v>
      </c>
      <c r="F7" s="55" t="s">
        <v>60</v>
      </c>
      <c r="G7" s="55" t="s">
        <v>60</v>
      </c>
      <c r="H7" s="55" t="s">
        <v>61</v>
      </c>
      <c r="I7" s="55" t="s">
        <v>61</v>
      </c>
      <c r="J7" s="55" t="s">
        <v>61</v>
      </c>
      <c r="K7" s="55" t="s">
        <v>61</v>
      </c>
    </row>
    <row r="8" spans="1:11" x14ac:dyDescent="0.25">
      <c r="A8" s="50"/>
      <c r="B8" s="50"/>
      <c r="C8" s="55" t="s">
        <v>62</v>
      </c>
      <c r="D8" s="55" t="s">
        <v>63</v>
      </c>
      <c r="E8" s="55" t="s">
        <v>64</v>
      </c>
      <c r="F8" s="55" t="s">
        <v>65</v>
      </c>
      <c r="G8" s="55" t="s">
        <v>66</v>
      </c>
      <c r="H8" s="55" t="s">
        <v>67</v>
      </c>
      <c r="I8" s="55" t="s">
        <v>68</v>
      </c>
      <c r="J8" s="55" t="s">
        <v>69</v>
      </c>
      <c r="K8" s="55" t="s">
        <v>70</v>
      </c>
    </row>
    <row r="9" spans="1:11" x14ac:dyDescent="0.25">
      <c r="A9" s="143" t="s">
        <v>71</v>
      </c>
      <c r="B9" s="143" t="s">
        <v>72</v>
      </c>
      <c r="C9" s="144">
        <v>2022</v>
      </c>
      <c r="D9" s="144" t="s">
        <v>73</v>
      </c>
      <c r="E9" s="144" t="s">
        <v>74</v>
      </c>
      <c r="F9" s="144" t="s">
        <v>75</v>
      </c>
      <c r="G9" s="144" t="s">
        <v>76</v>
      </c>
      <c r="H9" s="144" t="s">
        <v>77</v>
      </c>
      <c r="I9" s="144" t="s">
        <v>78</v>
      </c>
      <c r="J9" s="144" t="s">
        <v>79</v>
      </c>
      <c r="K9" s="144" t="s">
        <v>80</v>
      </c>
    </row>
    <row r="10" spans="1:11" x14ac:dyDescent="0.25">
      <c r="A10" s="142" t="s">
        <v>81</v>
      </c>
      <c r="B10" s="62"/>
      <c r="C10" s="63">
        <v>935886.45</v>
      </c>
      <c r="D10" s="63">
        <v>1291911</v>
      </c>
      <c r="E10" s="63">
        <v>1601627</v>
      </c>
      <c r="F10" s="63">
        <v>1601627</v>
      </c>
      <c r="G10" s="63">
        <v>1601627</v>
      </c>
      <c r="H10" s="63">
        <v>138.04140000000001</v>
      </c>
      <c r="I10" s="63">
        <v>123.9734</v>
      </c>
      <c r="J10" s="63">
        <v>100</v>
      </c>
      <c r="K10" s="63">
        <v>100</v>
      </c>
    </row>
    <row r="11" spans="1:11" x14ac:dyDescent="0.25">
      <c r="A11" s="121" t="s">
        <v>82</v>
      </c>
      <c r="B11" s="121"/>
      <c r="C11" s="122">
        <v>204949.51</v>
      </c>
      <c r="D11" s="122">
        <v>347351</v>
      </c>
      <c r="E11" s="122">
        <v>557775.25</v>
      </c>
      <c r="F11" s="122">
        <v>557775.25</v>
      </c>
      <c r="G11" s="122">
        <v>557775.25</v>
      </c>
      <c r="H11" s="122">
        <v>169.4812</v>
      </c>
      <c r="I11" s="122">
        <v>160.5797</v>
      </c>
      <c r="J11" s="122">
        <v>100</v>
      </c>
      <c r="K11" s="122">
        <v>100</v>
      </c>
    </row>
    <row r="12" spans="1:11" x14ac:dyDescent="0.25">
      <c r="A12" s="57" t="s">
        <v>83</v>
      </c>
      <c r="B12" s="57"/>
      <c r="C12" s="57">
        <v>204949.51</v>
      </c>
      <c r="D12" s="57">
        <v>347351</v>
      </c>
      <c r="E12" s="57">
        <v>557775.25</v>
      </c>
      <c r="F12" s="57">
        <v>557775.25</v>
      </c>
      <c r="G12" s="57">
        <v>557775.25</v>
      </c>
      <c r="H12" s="57">
        <v>169.4812</v>
      </c>
      <c r="I12" s="57">
        <v>160.5797</v>
      </c>
      <c r="J12" s="57">
        <v>100</v>
      </c>
      <c r="K12" s="57">
        <v>100</v>
      </c>
    </row>
    <row r="13" spans="1:11" x14ac:dyDescent="0.25">
      <c r="A13" s="57" t="s">
        <v>151</v>
      </c>
      <c r="B13" s="57"/>
      <c r="C13" s="57">
        <v>204949.51</v>
      </c>
      <c r="D13" s="57">
        <v>347351</v>
      </c>
      <c r="E13" s="57">
        <v>557775.25</v>
      </c>
      <c r="F13" s="57">
        <v>557775.25</v>
      </c>
      <c r="G13" s="57">
        <v>557775.25</v>
      </c>
      <c r="H13" s="57">
        <v>169.4812</v>
      </c>
      <c r="I13" s="57">
        <v>160.5797</v>
      </c>
      <c r="J13" s="57">
        <v>100</v>
      </c>
      <c r="K13" s="57">
        <v>100</v>
      </c>
    </row>
    <row r="14" spans="1:11" x14ac:dyDescent="0.25">
      <c r="A14" s="121" t="s">
        <v>84</v>
      </c>
      <c r="B14" s="121"/>
      <c r="C14" s="122">
        <v>18407.509999999998</v>
      </c>
      <c r="D14" s="122">
        <v>13276</v>
      </c>
      <c r="E14" s="122">
        <v>30000</v>
      </c>
      <c r="F14" s="122">
        <v>30000</v>
      </c>
      <c r="G14" s="122">
        <v>30000</v>
      </c>
      <c r="H14" s="122">
        <v>72.122699999999995</v>
      </c>
      <c r="I14" s="122">
        <v>225.9716</v>
      </c>
      <c r="J14" s="122">
        <v>100</v>
      </c>
      <c r="K14" s="122">
        <v>100</v>
      </c>
    </row>
    <row r="15" spans="1:11" x14ac:dyDescent="0.25">
      <c r="A15" s="57" t="s">
        <v>83</v>
      </c>
      <c r="B15" s="57"/>
      <c r="C15" s="57">
        <v>18407.509999999998</v>
      </c>
      <c r="D15" s="57">
        <v>13276</v>
      </c>
      <c r="E15" s="57">
        <v>30000</v>
      </c>
      <c r="F15" s="57">
        <v>30000</v>
      </c>
      <c r="G15" s="57">
        <v>30000</v>
      </c>
      <c r="H15" s="57">
        <v>72.122699999999995</v>
      </c>
      <c r="I15" s="57">
        <v>225.9716</v>
      </c>
      <c r="J15" s="57">
        <v>100</v>
      </c>
      <c r="K15" s="57">
        <v>100</v>
      </c>
    </row>
    <row r="16" spans="1:11" x14ac:dyDescent="0.25">
      <c r="A16" s="57" t="s">
        <v>152</v>
      </c>
      <c r="B16" s="57"/>
      <c r="C16" s="57">
        <v>18407.509999999998</v>
      </c>
      <c r="D16" s="57">
        <v>13276</v>
      </c>
      <c r="E16" s="57">
        <v>30000</v>
      </c>
      <c r="F16" s="57">
        <v>30000</v>
      </c>
      <c r="G16" s="57">
        <v>30000</v>
      </c>
      <c r="H16" s="57">
        <v>72.122699999999995</v>
      </c>
      <c r="I16" s="57">
        <v>225.9716</v>
      </c>
      <c r="J16" s="57">
        <v>100</v>
      </c>
      <c r="K16" s="57">
        <v>100</v>
      </c>
    </row>
    <row r="17" spans="1:11" x14ac:dyDescent="0.25">
      <c r="A17" s="121" t="s">
        <v>85</v>
      </c>
      <c r="B17" s="121"/>
      <c r="C17" s="122">
        <v>102100.66</v>
      </c>
      <c r="D17" s="122">
        <v>248078</v>
      </c>
      <c r="E17" s="122">
        <v>240037</v>
      </c>
      <c r="F17" s="122">
        <v>240037</v>
      </c>
      <c r="G17" s="122">
        <v>240037</v>
      </c>
      <c r="H17" s="122">
        <v>242.97389999999999</v>
      </c>
      <c r="I17" s="122">
        <v>96.758600000000001</v>
      </c>
      <c r="J17" s="122">
        <v>100</v>
      </c>
      <c r="K17" s="122">
        <v>100</v>
      </c>
    </row>
    <row r="18" spans="1:11" x14ac:dyDescent="0.25">
      <c r="A18" s="57" t="s">
        <v>83</v>
      </c>
      <c r="B18" s="57"/>
      <c r="C18" s="57">
        <v>102100.66</v>
      </c>
      <c r="D18" s="57">
        <v>248078</v>
      </c>
      <c r="E18" s="57">
        <v>240037</v>
      </c>
      <c r="F18" s="57">
        <v>240037</v>
      </c>
      <c r="G18" s="57">
        <v>240037</v>
      </c>
      <c r="H18" s="57">
        <v>242.97389999999999</v>
      </c>
      <c r="I18" s="57">
        <v>96.758600000000001</v>
      </c>
      <c r="J18" s="57">
        <v>100</v>
      </c>
      <c r="K18" s="57">
        <v>100</v>
      </c>
    </row>
    <row r="19" spans="1:11" x14ac:dyDescent="0.25">
      <c r="A19" s="57" t="s">
        <v>86</v>
      </c>
      <c r="B19" s="57"/>
      <c r="C19" s="57">
        <v>102100.66</v>
      </c>
      <c r="D19" s="57">
        <v>248078</v>
      </c>
      <c r="E19" s="57">
        <v>240037</v>
      </c>
      <c r="F19" s="57">
        <v>240037</v>
      </c>
      <c r="G19" s="57">
        <v>240037</v>
      </c>
      <c r="H19" s="57">
        <v>242.97389999999999</v>
      </c>
      <c r="I19" s="57">
        <v>96.758600000000001</v>
      </c>
      <c r="J19" s="57">
        <v>100</v>
      </c>
      <c r="K19" s="57">
        <v>100</v>
      </c>
    </row>
    <row r="20" spans="1:11" x14ac:dyDescent="0.25">
      <c r="A20" s="121" t="s">
        <v>87</v>
      </c>
      <c r="B20" s="121"/>
      <c r="C20" s="122">
        <v>501319.53</v>
      </c>
      <c r="D20" s="122">
        <v>501320</v>
      </c>
      <c r="E20" s="122">
        <v>501320</v>
      </c>
      <c r="F20" s="122">
        <v>501320</v>
      </c>
      <c r="G20" s="122">
        <v>501320</v>
      </c>
      <c r="H20" s="122">
        <v>100</v>
      </c>
      <c r="I20" s="122">
        <v>100</v>
      </c>
      <c r="J20" s="122">
        <v>100</v>
      </c>
      <c r="K20" s="122">
        <v>100</v>
      </c>
    </row>
    <row r="21" spans="1:11" x14ac:dyDescent="0.25">
      <c r="A21" s="57" t="s">
        <v>83</v>
      </c>
      <c r="B21" s="57"/>
      <c r="C21" s="57">
        <v>501319.53</v>
      </c>
      <c r="D21" s="57">
        <v>501320</v>
      </c>
      <c r="E21" s="57">
        <v>501320</v>
      </c>
      <c r="F21" s="57">
        <v>501320</v>
      </c>
      <c r="G21" s="57">
        <v>501320</v>
      </c>
      <c r="H21" s="57">
        <v>100</v>
      </c>
      <c r="I21" s="57">
        <v>100</v>
      </c>
      <c r="J21" s="57">
        <v>100</v>
      </c>
      <c r="K21" s="57">
        <v>100</v>
      </c>
    </row>
    <row r="22" spans="1:11" x14ac:dyDescent="0.25">
      <c r="A22" s="57" t="s">
        <v>151</v>
      </c>
      <c r="B22" s="57"/>
      <c r="C22" s="57">
        <v>501319.53</v>
      </c>
      <c r="D22" s="57">
        <v>501320</v>
      </c>
      <c r="E22" s="57">
        <v>501320</v>
      </c>
      <c r="F22" s="57">
        <v>501320</v>
      </c>
      <c r="G22" s="57">
        <v>501320</v>
      </c>
      <c r="H22" s="57">
        <v>100</v>
      </c>
      <c r="I22" s="57">
        <v>100</v>
      </c>
      <c r="J22" s="57">
        <v>100</v>
      </c>
      <c r="K22" s="57">
        <v>100</v>
      </c>
    </row>
    <row r="23" spans="1:11" x14ac:dyDescent="0.25">
      <c r="A23" s="121" t="s">
        <v>88</v>
      </c>
      <c r="B23" s="121"/>
      <c r="C23" s="122">
        <v>5308.91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</row>
    <row r="24" spans="1:11" x14ac:dyDescent="0.25">
      <c r="A24" s="57" t="s">
        <v>83</v>
      </c>
      <c r="B24" s="57"/>
      <c r="C24" s="57">
        <v>5308.91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</row>
    <row r="25" spans="1:11" x14ac:dyDescent="0.25">
      <c r="A25" s="57" t="s">
        <v>89</v>
      </c>
      <c r="B25" s="57"/>
      <c r="C25" s="57">
        <v>5308.91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</row>
    <row r="26" spans="1:11" x14ac:dyDescent="0.25">
      <c r="A26" s="121" t="s">
        <v>90</v>
      </c>
      <c r="B26" s="121"/>
      <c r="C26" s="122">
        <v>101072.74</v>
      </c>
      <c r="D26" s="122">
        <v>181886</v>
      </c>
      <c r="E26" s="122">
        <v>272494.75</v>
      </c>
      <c r="F26" s="122">
        <v>272494.75</v>
      </c>
      <c r="G26" s="122">
        <v>272494.75</v>
      </c>
      <c r="H26" s="122">
        <v>179.9555</v>
      </c>
      <c r="I26" s="122">
        <v>149.81620000000001</v>
      </c>
      <c r="J26" s="122">
        <v>100</v>
      </c>
      <c r="K26" s="122">
        <v>100</v>
      </c>
    </row>
    <row r="27" spans="1:11" x14ac:dyDescent="0.25">
      <c r="A27" s="57" t="s">
        <v>83</v>
      </c>
      <c r="B27" s="57"/>
      <c r="C27" s="57">
        <v>101072.74</v>
      </c>
      <c r="D27" s="57">
        <v>181886</v>
      </c>
      <c r="E27" s="57">
        <v>272494.75</v>
      </c>
      <c r="F27" s="57">
        <v>272494.75</v>
      </c>
      <c r="G27" s="57">
        <v>272494.75</v>
      </c>
      <c r="H27" s="57">
        <v>179.9555</v>
      </c>
      <c r="I27" s="57">
        <v>149.81620000000001</v>
      </c>
      <c r="J27" s="57">
        <v>100</v>
      </c>
      <c r="K27" s="57">
        <v>100</v>
      </c>
    </row>
    <row r="28" spans="1:11" x14ac:dyDescent="0.25">
      <c r="A28" s="57" t="s">
        <v>89</v>
      </c>
      <c r="B28" s="57"/>
      <c r="C28" s="57">
        <v>101072.74</v>
      </c>
      <c r="D28" s="57">
        <v>181886</v>
      </c>
      <c r="E28" s="57">
        <v>272494.75</v>
      </c>
      <c r="F28" s="57">
        <v>272494.75</v>
      </c>
      <c r="G28" s="57">
        <v>272494.75</v>
      </c>
      <c r="H28" s="57">
        <v>179.9555</v>
      </c>
      <c r="I28" s="57">
        <v>149.81620000000001</v>
      </c>
      <c r="J28" s="57">
        <v>100</v>
      </c>
      <c r="K28" s="57">
        <v>100</v>
      </c>
    </row>
    <row r="29" spans="1:11" x14ac:dyDescent="0.25">
      <c r="A29" s="121" t="s">
        <v>91</v>
      </c>
      <c r="B29" s="121"/>
      <c r="C29" s="122">
        <v>2727.59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</row>
    <row r="30" spans="1:11" x14ac:dyDescent="0.25">
      <c r="A30" s="57" t="s">
        <v>92</v>
      </c>
      <c r="B30" s="57"/>
      <c r="C30" s="57">
        <v>2727.59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</row>
    <row r="31" spans="1:11" x14ac:dyDescent="0.25">
      <c r="A31" s="57" t="s">
        <v>93</v>
      </c>
      <c r="B31" s="57"/>
      <c r="C31" s="57">
        <v>2727.59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</row>
    <row r="32" spans="1:11" x14ac:dyDescent="0.25">
      <c r="A32" s="51"/>
      <c r="B32" s="51" t="s">
        <v>153</v>
      </c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25">
      <c r="A33" s="142" t="s">
        <v>94</v>
      </c>
      <c r="B33" s="62"/>
      <c r="C33" s="63">
        <v>933287.36</v>
      </c>
      <c r="D33" s="63">
        <v>1285807</v>
      </c>
      <c r="E33" s="63">
        <v>1601627</v>
      </c>
      <c r="F33" s="63">
        <v>1601627</v>
      </c>
      <c r="G33" s="63">
        <v>1601627</v>
      </c>
      <c r="H33" s="63">
        <v>137.77180000000001</v>
      </c>
      <c r="I33" s="63">
        <v>124.562</v>
      </c>
      <c r="J33" s="63">
        <v>100</v>
      </c>
      <c r="K33" s="63">
        <v>100</v>
      </c>
    </row>
    <row r="34" spans="1:11" x14ac:dyDescent="0.25">
      <c r="A34" s="121" t="s">
        <v>82</v>
      </c>
      <c r="B34" s="121"/>
      <c r="C34" s="122">
        <v>204949.51</v>
      </c>
      <c r="D34" s="122">
        <v>347351</v>
      </c>
      <c r="E34" s="122">
        <v>557774</v>
      </c>
      <c r="F34" s="122">
        <v>557774</v>
      </c>
      <c r="G34" s="122">
        <v>557774</v>
      </c>
      <c r="H34" s="122">
        <v>169.4812</v>
      </c>
      <c r="I34" s="122">
        <v>160.57929999999999</v>
      </c>
      <c r="J34" s="122">
        <v>100</v>
      </c>
      <c r="K34" s="122">
        <v>100</v>
      </c>
    </row>
    <row r="35" spans="1:11" x14ac:dyDescent="0.25">
      <c r="A35" s="57" t="s">
        <v>95</v>
      </c>
      <c r="B35" s="57"/>
      <c r="C35" s="57">
        <v>204949.51</v>
      </c>
      <c r="D35" s="57">
        <v>347351</v>
      </c>
      <c r="E35" s="57">
        <v>557774</v>
      </c>
      <c r="F35" s="57">
        <v>557774</v>
      </c>
      <c r="G35" s="57">
        <v>557774</v>
      </c>
      <c r="H35" s="57">
        <v>169.4812</v>
      </c>
      <c r="I35" s="57">
        <v>160.57929999999999</v>
      </c>
      <c r="J35" s="57">
        <v>100</v>
      </c>
      <c r="K35" s="57">
        <v>100</v>
      </c>
    </row>
    <row r="36" spans="1:11" x14ac:dyDescent="0.25">
      <c r="A36" s="57" t="s">
        <v>96</v>
      </c>
      <c r="B36" s="57"/>
      <c r="C36" s="57">
        <v>156486.28</v>
      </c>
      <c r="D36" s="57">
        <v>287381</v>
      </c>
      <c r="E36" s="57">
        <v>487674</v>
      </c>
      <c r="F36" s="57">
        <v>487674</v>
      </c>
      <c r="G36" s="57">
        <v>487674</v>
      </c>
      <c r="H36" s="57">
        <v>183.64609999999999</v>
      </c>
      <c r="I36" s="57">
        <v>169.69589999999999</v>
      </c>
      <c r="J36" s="57">
        <v>100</v>
      </c>
      <c r="K36" s="57">
        <v>100</v>
      </c>
    </row>
    <row r="37" spans="1:11" x14ac:dyDescent="0.25">
      <c r="A37" s="57" t="s">
        <v>97</v>
      </c>
      <c r="B37" s="57"/>
      <c r="C37" s="57">
        <v>45342.53</v>
      </c>
      <c r="D37" s="57">
        <v>56804</v>
      </c>
      <c r="E37" s="57">
        <v>64076</v>
      </c>
      <c r="F37" s="57">
        <v>64076</v>
      </c>
      <c r="G37" s="57">
        <v>64076</v>
      </c>
      <c r="H37" s="57">
        <v>125.2775</v>
      </c>
      <c r="I37" s="57">
        <v>112.8019</v>
      </c>
      <c r="J37" s="57">
        <v>100</v>
      </c>
      <c r="K37" s="57">
        <v>100</v>
      </c>
    </row>
    <row r="38" spans="1:11" x14ac:dyDescent="0.25">
      <c r="A38" s="57" t="s">
        <v>98</v>
      </c>
      <c r="B38" s="57"/>
      <c r="C38" s="57">
        <v>0</v>
      </c>
      <c r="D38" s="57">
        <v>45</v>
      </c>
      <c r="E38" s="57">
        <v>45</v>
      </c>
      <c r="F38" s="57">
        <v>45</v>
      </c>
      <c r="G38" s="57">
        <v>45</v>
      </c>
      <c r="H38" s="57">
        <v>0</v>
      </c>
      <c r="I38" s="57">
        <v>100</v>
      </c>
      <c r="J38" s="57">
        <v>100</v>
      </c>
      <c r="K38" s="57">
        <v>100</v>
      </c>
    </row>
    <row r="39" spans="1:11" x14ac:dyDescent="0.25">
      <c r="A39" s="57" t="s">
        <v>99</v>
      </c>
      <c r="B39" s="57"/>
      <c r="C39" s="57">
        <v>3120.7</v>
      </c>
      <c r="D39" s="57">
        <v>3121</v>
      </c>
      <c r="E39" s="57">
        <v>5979</v>
      </c>
      <c r="F39" s="57">
        <v>5979</v>
      </c>
      <c r="G39" s="57">
        <v>5979</v>
      </c>
      <c r="H39" s="57">
        <v>100.00960000000001</v>
      </c>
      <c r="I39" s="57">
        <v>191.57320000000001</v>
      </c>
      <c r="J39" s="57">
        <v>100</v>
      </c>
      <c r="K39" s="57">
        <v>100</v>
      </c>
    </row>
    <row r="40" spans="1:11" x14ac:dyDescent="0.25">
      <c r="A40" s="121" t="s">
        <v>84</v>
      </c>
      <c r="B40" s="121"/>
      <c r="C40" s="122">
        <v>16440.07</v>
      </c>
      <c r="D40" s="122">
        <v>15243</v>
      </c>
      <c r="E40" s="122">
        <v>30000</v>
      </c>
      <c r="F40" s="122">
        <v>30000</v>
      </c>
      <c r="G40" s="122">
        <v>30000</v>
      </c>
      <c r="H40" s="122">
        <v>92.718500000000006</v>
      </c>
      <c r="I40" s="122">
        <v>196.8116</v>
      </c>
      <c r="J40" s="122">
        <v>100</v>
      </c>
      <c r="K40" s="122">
        <v>100</v>
      </c>
    </row>
    <row r="41" spans="1:11" x14ac:dyDescent="0.25">
      <c r="A41" s="57" t="s">
        <v>95</v>
      </c>
      <c r="B41" s="57"/>
      <c r="C41" s="57">
        <v>16440.07</v>
      </c>
      <c r="D41" s="57">
        <v>15243</v>
      </c>
      <c r="E41" s="57">
        <v>30000</v>
      </c>
      <c r="F41" s="57">
        <v>30000</v>
      </c>
      <c r="G41" s="57">
        <v>30000</v>
      </c>
      <c r="H41" s="57">
        <v>92.718500000000006</v>
      </c>
      <c r="I41" s="57">
        <v>196.8116</v>
      </c>
      <c r="J41" s="57">
        <v>100</v>
      </c>
      <c r="K41" s="57">
        <v>100</v>
      </c>
    </row>
    <row r="42" spans="1:11" x14ac:dyDescent="0.25">
      <c r="A42" s="57" t="s">
        <v>97</v>
      </c>
      <c r="B42" s="57"/>
      <c r="C42" s="57">
        <v>16439.73</v>
      </c>
      <c r="D42" s="57">
        <v>15177</v>
      </c>
      <c r="E42" s="57">
        <v>29934</v>
      </c>
      <c r="F42" s="57">
        <v>29934</v>
      </c>
      <c r="G42" s="57">
        <v>29934</v>
      </c>
      <c r="H42" s="57">
        <v>92.319000000000003</v>
      </c>
      <c r="I42" s="57">
        <v>197.23259999999999</v>
      </c>
      <c r="J42" s="57">
        <v>100</v>
      </c>
      <c r="K42" s="57">
        <v>100</v>
      </c>
    </row>
    <row r="43" spans="1:11" x14ac:dyDescent="0.25">
      <c r="A43" s="57" t="s">
        <v>98</v>
      </c>
      <c r="B43" s="57"/>
      <c r="C43" s="57">
        <v>0.34</v>
      </c>
      <c r="D43" s="57">
        <v>66</v>
      </c>
      <c r="E43" s="57">
        <v>66</v>
      </c>
      <c r="F43" s="57">
        <v>66</v>
      </c>
      <c r="G43" s="57">
        <v>66</v>
      </c>
      <c r="H43" s="57">
        <v>19411.7647</v>
      </c>
      <c r="I43" s="57">
        <v>100</v>
      </c>
      <c r="J43" s="57">
        <v>100</v>
      </c>
      <c r="K43" s="57">
        <v>100</v>
      </c>
    </row>
    <row r="44" spans="1:11" x14ac:dyDescent="0.25">
      <c r="A44" s="57" t="s">
        <v>96</v>
      </c>
      <c r="B44" s="57"/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</row>
    <row r="45" spans="1:11" x14ac:dyDescent="0.25">
      <c r="A45" s="57" t="s">
        <v>97</v>
      </c>
      <c r="B45" s="57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</row>
    <row r="46" spans="1:11" x14ac:dyDescent="0.25">
      <c r="A46" s="57" t="s">
        <v>99</v>
      </c>
      <c r="B46" s="57"/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</row>
    <row r="47" spans="1:11" x14ac:dyDescent="0.25">
      <c r="A47" s="121" t="s">
        <v>85</v>
      </c>
      <c r="B47" s="121"/>
      <c r="C47" s="122">
        <v>102431.8</v>
      </c>
      <c r="D47" s="122">
        <v>244162</v>
      </c>
      <c r="E47" s="122">
        <v>240037</v>
      </c>
      <c r="F47" s="122">
        <v>240037</v>
      </c>
      <c r="G47" s="122">
        <v>240037</v>
      </c>
      <c r="H47" s="122">
        <v>238.36539999999999</v>
      </c>
      <c r="I47" s="122">
        <v>98.310500000000005</v>
      </c>
      <c r="J47" s="122">
        <v>100</v>
      </c>
      <c r="K47" s="122">
        <v>100</v>
      </c>
    </row>
    <row r="48" spans="1:11" x14ac:dyDescent="0.25">
      <c r="A48" s="57" t="s">
        <v>95</v>
      </c>
      <c r="B48" s="57"/>
      <c r="C48" s="57">
        <v>87071.99</v>
      </c>
      <c r="D48" s="57">
        <v>123762</v>
      </c>
      <c r="E48" s="57">
        <v>143037</v>
      </c>
      <c r="F48" s="57">
        <v>143037</v>
      </c>
      <c r="G48" s="57">
        <v>143037</v>
      </c>
      <c r="H48" s="57">
        <v>142.13749999999999</v>
      </c>
      <c r="I48" s="57">
        <v>115.5742</v>
      </c>
      <c r="J48" s="57">
        <v>100</v>
      </c>
      <c r="K48" s="57">
        <v>100</v>
      </c>
    </row>
    <row r="49" spans="1:11" x14ac:dyDescent="0.25">
      <c r="A49" s="57" t="s">
        <v>96</v>
      </c>
      <c r="B49" s="57"/>
      <c r="C49" s="57">
        <v>0</v>
      </c>
      <c r="D49" s="57">
        <v>16564</v>
      </c>
      <c r="E49" s="57">
        <v>16564</v>
      </c>
      <c r="F49" s="57">
        <v>16564</v>
      </c>
      <c r="G49" s="57">
        <v>16564</v>
      </c>
      <c r="H49" s="57">
        <v>0</v>
      </c>
      <c r="I49" s="57">
        <v>100</v>
      </c>
      <c r="J49" s="57">
        <v>100</v>
      </c>
      <c r="K49" s="57">
        <v>100</v>
      </c>
    </row>
    <row r="50" spans="1:11" x14ac:dyDescent="0.25">
      <c r="A50" s="57" t="s">
        <v>97</v>
      </c>
      <c r="B50" s="57"/>
      <c r="C50" s="57">
        <v>84423.78</v>
      </c>
      <c r="D50" s="57">
        <v>102553</v>
      </c>
      <c r="E50" s="57">
        <v>117573</v>
      </c>
      <c r="F50" s="57">
        <v>117573</v>
      </c>
      <c r="G50" s="57">
        <v>117573</v>
      </c>
      <c r="H50" s="57">
        <v>121.474</v>
      </c>
      <c r="I50" s="57">
        <v>114.646</v>
      </c>
      <c r="J50" s="57">
        <v>100</v>
      </c>
      <c r="K50" s="57">
        <v>100</v>
      </c>
    </row>
    <row r="51" spans="1:11" x14ac:dyDescent="0.25">
      <c r="A51" s="57" t="s">
        <v>99</v>
      </c>
      <c r="B51" s="57"/>
      <c r="C51" s="57">
        <v>2648.21</v>
      </c>
      <c r="D51" s="57">
        <v>4645</v>
      </c>
      <c r="E51" s="57">
        <v>8900</v>
      </c>
      <c r="F51" s="57">
        <v>8900</v>
      </c>
      <c r="G51" s="57">
        <v>8900</v>
      </c>
      <c r="H51" s="57">
        <v>175.4014</v>
      </c>
      <c r="I51" s="57">
        <v>191.60380000000001</v>
      </c>
      <c r="J51" s="57">
        <v>100</v>
      </c>
      <c r="K51" s="57">
        <v>100</v>
      </c>
    </row>
    <row r="52" spans="1:11" x14ac:dyDescent="0.25">
      <c r="A52" s="57" t="s">
        <v>100</v>
      </c>
      <c r="B52" s="57"/>
      <c r="C52" s="57">
        <v>15359.81</v>
      </c>
      <c r="D52" s="57">
        <v>120400</v>
      </c>
      <c r="E52" s="57">
        <v>97000</v>
      </c>
      <c r="F52" s="57">
        <v>97000</v>
      </c>
      <c r="G52" s="57">
        <v>97000</v>
      </c>
      <c r="H52" s="57">
        <v>783.86379999999997</v>
      </c>
      <c r="I52" s="57">
        <v>80.564700000000002</v>
      </c>
      <c r="J52" s="57">
        <v>100</v>
      </c>
      <c r="K52" s="57">
        <v>100</v>
      </c>
    </row>
    <row r="53" spans="1:11" x14ac:dyDescent="0.25">
      <c r="A53" s="57" t="s">
        <v>101</v>
      </c>
      <c r="B53" s="57"/>
      <c r="C53" s="57">
        <v>15359.81</v>
      </c>
      <c r="D53" s="57">
        <v>86400</v>
      </c>
      <c r="E53" s="57">
        <v>82000</v>
      </c>
      <c r="F53" s="57">
        <v>82000</v>
      </c>
      <c r="G53" s="57">
        <v>82000</v>
      </c>
      <c r="H53" s="57">
        <v>562.50689999999997</v>
      </c>
      <c r="I53" s="57">
        <v>94.907399999999996</v>
      </c>
      <c r="J53" s="57">
        <v>100</v>
      </c>
      <c r="K53" s="57">
        <v>100</v>
      </c>
    </row>
    <row r="54" spans="1:11" x14ac:dyDescent="0.25">
      <c r="A54" s="57" t="s">
        <v>102</v>
      </c>
      <c r="B54" s="57"/>
      <c r="C54" s="57">
        <v>0</v>
      </c>
      <c r="D54" s="57">
        <v>34000</v>
      </c>
      <c r="E54" s="57">
        <v>15000</v>
      </c>
      <c r="F54" s="57">
        <v>15000</v>
      </c>
      <c r="G54" s="57">
        <v>15000</v>
      </c>
      <c r="H54" s="57">
        <v>0</v>
      </c>
      <c r="I54" s="57">
        <v>44.117600000000003</v>
      </c>
      <c r="J54" s="57">
        <v>100</v>
      </c>
      <c r="K54" s="57">
        <v>100</v>
      </c>
    </row>
    <row r="55" spans="1:11" x14ac:dyDescent="0.25">
      <c r="A55" s="121" t="s">
        <v>87</v>
      </c>
      <c r="B55" s="121"/>
      <c r="C55" s="122">
        <v>501377.08</v>
      </c>
      <c r="D55" s="122">
        <v>501320</v>
      </c>
      <c r="E55" s="122">
        <v>501320</v>
      </c>
      <c r="F55" s="122">
        <v>501320</v>
      </c>
      <c r="G55" s="122">
        <v>501320</v>
      </c>
      <c r="H55" s="122">
        <v>99.988600000000005</v>
      </c>
      <c r="I55" s="122">
        <v>100</v>
      </c>
      <c r="J55" s="122">
        <v>100</v>
      </c>
      <c r="K55" s="122">
        <v>100</v>
      </c>
    </row>
    <row r="56" spans="1:11" x14ac:dyDescent="0.25">
      <c r="A56" s="57" t="s">
        <v>95</v>
      </c>
      <c r="B56" s="57"/>
      <c r="C56" s="57">
        <v>501377.08</v>
      </c>
      <c r="D56" s="57">
        <v>501320</v>
      </c>
      <c r="E56" s="57">
        <v>501320</v>
      </c>
      <c r="F56" s="57">
        <v>501320</v>
      </c>
      <c r="G56" s="57">
        <v>501320</v>
      </c>
      <c r="H56" s="57">
        <v>99.988600000000005</v>
      </c>
      <c r="I56" s="57">
        <v>100</v>
      </c>
      <c r="J56" s="57">
        <v>100</v>
      </c>
      <c r="K56" s="57">
        <v>100</v>
      </c>
    </row>
    <row r="57" spans="1:11" x14ac:dyDescent="0.25">
      <c r="A57" s="57" t="s">
        <v>96</v>
      </c>
      <c r="B57" s="57"/>
      <c r="C57" s="57">
        <v>451187.62</v>
      </c>
      <c r="D57" s="57">
        <v>451188</v>
      </c>
      <c r="E57" s="57">
        <v>451188</v>
      </c>
      <c r="F57" s="57">
        <v>451188</v>
      </c>
      <c r="G57" s="57">
        <v>451188</v>
      </c>
      <c r="H57" s="57">
        <v>100</v>
      </c>
      <c r="I57" s="57">
        <v>100</v>
      </c>
      <c r="J57" s="57">
        <v>100</v>
      </c>
      <c r="K57" s="57">
        <v>100</v>
      </c>
    </row>
    <row r="58" spans="1:11" x14ac:dyDescent="0.25">
      <c r="A58" s="57" t="s">
        <v>97</v>
      </c>
      <c r="B58" s="57"/>
      <c r="C58" s="57">
        <v>50189.46</v>
      </c>
      <c r="D58" s="57">
        <v>50132</v>
      </c>
      <c r="E58" s="57">
        <v>50132</v>
      </c>
      <c r="F58" s="57">
        <v>50132</v>
      </c>
      <c r="G58" s="57">
        <v>50132</v>
      </c>
      <c r="H58" s="57">
        <v>99.885499999999993</v>
      </c>
      <c r="I58" s="57">
        <v>100</v>
      </c>
      <c r="J58" s="57">
        <v>100</v>
      </c>
      <c r="K58" s="57">
        <v>100</v>
      </c>
    </row>
    <row r="59" spans="1:11" x14ac:dyDescent="0.25">
      <c r="A59" s="121" t="s">
        <v>88</v>
      </c>
      <c r="B59" s="121"/>
      <c r="C59" s="122">
        <v>7963.38</v>
      </c>
      <c r="D59" s="122">
        <v>5309</v>
      </c>
      <c r="E59" s="122">
        <v>0</v>
      </c>
      <c r="F59" s="122">
        <v>0</v>
      </c>
      <c r="G59" s="122">
        <v>0</v>
      </c>
      <c r="H59" s="122">
        <v>66.667599999999993</v>
      </c>
      <c r="I59" s="122">
        <v>0</v>
      </c>
      <c r="J59" s="122">
        <v>0</v>
      </c>
      <c r="K59" s="122">
        <v>0</v>
      </c>
    </row>
    <row r="60" spans="1:11" x14ac:dyDescent="0.25">
      <c r="A60" s="57" t="s">
        <v>95</v>
      </c>
      <c r="B60" s="57"/>
      <c r="C60" s="57">
        <v>7963.38</v>
      </c>
      <c r="D60" s="57">
        <v>5309</v>
      </c>
      <c r="E60" s="57">
        <v>0</v>
      </c>
      <c r="F60" s="57">
        <v>0</v>
      </c>
      <c r="G60" s="57">
        <v>0</v>
      </c>
      <c r="H60" s="57">
        <v>66.667599999999993</v>
      </c>
      <c r="I60" s="57">
        <v>0</v>
      </c>
      <c r="J60" s="57">
        <v>0</v>
      </c>
      <c r="K60" s="57">
        <v>0</v>
      </c>
    </row>
    <row r="61" spans="1:11" x14ac:dyDescent="0.25">
      <c r="A61" s="57" t="s">
        <v>97</v>
      </c>
      <c r="B61" s="57"/>
      <c r="C61" s="57">
        <v>7963.38</v>
      </c>
      <c r="D61" s="57">
        <v>5309</v>
      </c>
      <c r="E61" s="57">
        <v>0</v>
      </c>
      <c r="F61" s="57">
        <v>0</v>
      </c>
      <c r="G61" s="57">
        <v>0</v>
      </c>
      <c r="H61" s="57">
        <v>66.667599999999993</v>
      </c>
      <c r="I61" s="57">
        <v>0</v>
      </c>
      <c r="J61" s="57">
        <v>0</v>
      </c>
      <c r="K61" s="57">
        <v>0</v>
      </c>
    </row>
    <row r="62" spans="1:11" x14ac:dyDescent="0.25">
      <c r="A62" s="121" t="s">
        <v>90</v>
      </c>
      <c r="B62" s="121"/>
      <c r="C62" s="122">
        <v>100125.52</v>
      </c>
      <c r="D62" s="122">
        <v>169694</v>
      </c>
      <c r="E62" s="122">
        <v>272496</v>
      </c>
      <c r="F62" s="122">
        <v>272496</v>
      </c>
      <c r="G62" s="122">
        <v>272496</v>
      </c>
      <c r="H62" s="122">
        <v>169.4812</v>
      </c>
      <c r="I62" s="122">
        <v>160.58080000000001</v>
      </c>
      <c r="J62" s="122">
        <v>100</v>
      </c>
      <c r="K62" s="122">
        <v>100</v>
      </c>
    </row>
    <row r="63" spans="1:11" x14ac:dyDescent="0.25">
      <c r="A63" s="57" t="s">
        <v>95</v>
      </c>
      <c r="B63" s="57"/>
      <c r="C63" s="57">
        <v>100125.52</v>
      </c>
      <c r="D63" s="57">
        <v>169694</v>
      </c>
      <c r="E63" s="57">
        <v>272496</v>
      </c>
      <c r="F63" s="57">
        <v>272496</v>
      </c>
      <c r="G63" s="57">
        <v>272496</v>
      </c>
      <c r="H63" s="57">
        <v>169.4812</v>
      </c>
      <c r="I63" s="57">
        <v>160.58080000000001</v>
      </c>
      <c r="J63" s="57">
        <v>100</v>
      </c>
      <c r="K63" s="57">
        <v>100</v>
      </c>
    </row>
    <row r="64" spans="1:11" x14ac:dyDescent="0.25">
      <c r="A64" s="57" t="s">
        <v>96</v>
      </c>
      <c r="B64" s="57"/>
      <c r="C64" s="57">
        <v>77348.33</v>
      </c>
      <c r="D64" s="57">
        <v>140395</v>
      </c>
      <c r="E64" s="57">
        <v>238248</v>
      </c>
      <c r="F64" s="57">
        <v>238248</v>
      </c>
      <c r="G64" s="57">
        <v>238248</v>
      </c>
      <c r="H64" s="57">
        <v>181.51</v>
      </c>
      <c r="I64" s="57">
        <v>169.69829999999999</v>
      </c>
      <c r="J64" s="57">
        <v>100</v>
      </c>
      <c r="K64" s="57">
        <v>100</v>
      </c>
    </row>
    <row r="65" spans="1:11" x14ac:dyDescent="0.25">
      <c r="A65" s="57" t="s">
        <v>97</v>
      </c>
      <c r="B65" s="57"/>
      <c r="C65" s="57">
        <v>21699.09</v>
      </c>
      <c r="D65" s="57">
        <v>27752</v>
      </c>
      <c r="E65" s="57">
        <v>31305</v>
      </c>
      <c r="F65" s="57">
        <v>31305</v>
      </c>
      <c r="G65" s="57">
        <v>31305</v>
      </c>
      <c r="H65" s="57">
        <v>127.8947</v>
      </c>
      <c r="I65" s="57">
        <v>112.8026</v>
      </c>
      <c r="J65" s="57">
        <v>100</v>
      </c>
      <c r="K65" s="57">
        <v>100</v>
      </c>
    </row>
    <row r="66" spans="1:11" x14ac:dyDescent="0.25">
      <c r="A66" s="57" t="s">
        <v>98</v>
      </c>
      <c r="B66" s="57"/>
      <c r="C66" s="57">
        <v>0</v>
      </c>
      <c r="D66" s="57">
        <v>22</v>
      </c>
      <c r="E66" s="57">
        <v>22</v>
      </c>
      <c r="F66" s="57">
        <v>22</v>
      </c>
      <c r="G66" s="57">
        <v>22</v>
      </c>
      <c r="H66" s="57">
        <v>0</v>
      </c>
      <c r="I66" s="57">
        <v>100</v>
      </c>
      <c r="J66" s="57">
        <v>100</v>
      </c>
      <c r="K66" s="57">
        <v>100</v>
      </c>
    </row>
    <row r="67" spans="1:11" x14ac:dyDescent="0.25">
      <c r="A67" s="57" t="s">
        <v>99</v>
      </c>
      <c r="B67" s="57"/>
      <c r="C67" s="57">
        <v>1078.0999999999999</v>
      </c>
      <c r="D67" s="57">
        <v>1525</v>
      </c>
      <c r="E67" s="57">
        <v>2921</v>
      </c>
      <c r="F67" s="57">
        <v>2921</v>
      </c>
      <c r="G67" s="57">
        <v>2921</v>
      </c>
      <c r="H67" s="57">
        <v>141.45249999999999</v>
      </c>
      <c r="I67" s="57">
        <v>191.54089999999999</v>
      </c>
      <c r="J67" s="57">
        <v>100</v>
      </c>
      <c r="K67" s="57">
        <v>100</v>
      </c>
    </row>
    <row r="68" spans="1:11" x14ac:dyDescent="0.25">
      <c r="A68" s="121" t="s">
        <v>91</v>
      </c>
      <c r="B68" s="121"/>
      <c r="C68" s="122">
        <v>0</v>
      </c>
      <c r="D68" s="122">
        <v>2728</v>
      </c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  <c r="K68" s="122">
        <v>0</v>
      </c>
    </row>
    <row r="69" spans="1:11" x14ac:dyDescent="0.25">
      <c r="A69" s="57" t="s">
        <v>100</v>
      </c>
      <c r="B69" s="57"/>
      <c r="C69" s="57">
        <v>0</v>
      </c>
      <c r="D69" s="57">
        <v>2728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</row>
    <row r="70" spans="1:11" x14ac:dyDescent="0.25">
      <c r="A70" s="57" t="s">
        <v>101</v>
      </c>
      <c r="B70" s="57"/>
      <c r="C70" s="57">
        <v>0</v>
      </c>
      <c r="D70" s="57">
        <v>2728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</row>
  </sheetData>
  <mergeCells count="3">
    <mergeCell ref="A3:G3"/>
    <mergeCell ref="A5:G5"/>
    <mergeCell ref="A1:J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53" t="s">
        <v>18</v>
      </c>
      <c r="B1" s="153"/>
      <c r="C1" s="153"/>
      <c r="D1" s="153"/>
      <c r="E1" s="153"/>
      <c r="F1" s="15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53" t="s">
        <v>10</v>
      </c>
      <c r="B3" s="153"/>
      <c r="C3" s="153"/>
      <c r="D3" s="153"/>
      <c r="E3" s="153"/>
      <c r="F3" s="153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53" t="s">
        <v>3</v>
      </c>
      <c r="B5" s="153"/>
      <c r="C5" s="153"/>
      <c r="D5" s="153"/>
      <c r="E5" s="153"/>
      <c r="F5" s="153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53" t="s">
        <v>34</v>
      </c>
      <c r="B7" s="153"/>
      <c r="C7" s="153"/>
      <c r="D7" s="153"/>
      <c r="E7" s="153"/>
      <c r="F7" s="15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36</v>
      </c>
      <c r="B9" s="17" t="s">
        <v>21</v>
      </c>
      <c r="C9" s="18" t="s">
        <v>22</v>
      </c>
      <c r="D9" s="18" t="s">
        <v>19</v>
      </c>
      <c r="E9" s="18" t="s">
        <v>15</v>
      </c>
      <c r="F9" s="18" t="s">
        <v>20</v>
      </c>
    </row>
    <row r="10" spans="1:6" x14ac:dyDescent="0.25">
      <c r="A10" s="33" t="s">
        <v>0</v>
      </c>
      <c r="B10" s="32"/>
      <c r="C10" s="31"/>
      <c r="D10" s="31"/>
      <c r="E10" s="31"/>
      <c r="F10" s="31"/>
    </row>
    <row r="11" spans="1:6" x14ac:dyDescent="0.25">
      <c r="A11" s="22" t="s">
        <v>41</v>
      </c>
      <c r="B11" s="31"/>
      <c r="C11" s="31"/>
      <c r="D11" s="31"/>
      <c r="E11" s="31"/>
      <c r="F11" s="31"/>
    </row>
    <row r="12" spans="1:6" x14ac:dyDescent="0.25">
      <c r="A12" s="13" t="s">
        <v>42</v>
      </c>
      <c r="B12" s="9"/>
      <c r="C12" s="9"/>
      <c r="D12" s="9"/>
      <c r="E12" s="9"/>
      <c r="F12" s="9"/>
    </row>
    <row r="13" spans="1:6" x14ac:dyDescent="0.25">
      <c r="A13" s="12" t="s">
        <v>16</v>
      </c>
      <c r="B13" s="9"/>
      <c r="C13" s="9"/>
      <c r="D13" s="9"/>
      <c r="E13" s="9"/>
      <c r="F13" s="9"/>
    </row>
    <row r="14" spans="1:6" ht="25.5" x14ac:dyDescent="0.25">
      <c r="A14" s="11" t="s">
        <v>39</v>
      </c>
      <c r="B14" s="8"/>
      <c r="C14" s="9"/>
      <c r="D14" s="9"/>
      <c r="E14" s="9"/>
      <c r="F14" s="9"/>
    </row>
    <row r="15" spans="1:6" ht="25.5" x14ac:dyDescent="0.25">
      <c r="A15" s="16" t="s">
        <v>40</v>
      </c>
      <c r="B15" s="8"/>
      <c r="C15" s="9"/>
      <c r="D15" s="9"/>
      <c r="E15" s="9"/>
      <c r="F15" s="9"/>
    </row>
    <row r="16" spans="1:6" x14ac:dyDescent="0.25">
      <c r="A16" s="33" t="s">
        <v>37</v>
      </c>
      <c r="B16" s="8"/>
      <c r="C16" s="9"/>
      <c r="D16" s="9"/>
      <c r="E16" s="9"/>
      <c r="F16" s="10"/>
    </row>
    <row r="17" spans="1:6" x14ac:dyDescent="0.25">
      <c r="A17" s="13" t="s">
        <v>38</v>
      </c>
      <c r="B17" s="8"/>
      <c r="C17" s="9"/>
      <c r="D17" s="9"/>
      <c r="E17" s="9"/>
      <c r="F17" s="10"/>
    </row>
    <row r="20" spans="1:6" ht="15.75" customHeight="1" x14ac:dyDescent="0.25">
      <c r="A20" s="153" t="s">
        <v>35</v>
      </c>
      <c r="B20" s="153"/>
      <c r="C20" s="153"/>
      <c r="D20" s="153"/>
      <c r="E20" s="153"/>
      <c r="F20" s="153"/>
    </row>
    <row r="21" spans="1:6" ht="18" x14ac:dyDescent="0.25">
      <c r="A21" s="4"/>
      <c r="B21" s="4"/>
      <c r="C21" s="4"/>
      <c r="D21" s="4"/>
      <c r="E21" s="5"/>
      <c r="F21" s="5"/>
    </row>
    <row r="22" spans="1:6" ht="25.5" x14ac:dyDescent="0.25">
      <c r="A22" s="18" t="s">
        <v>36</v>
      </c>
      <c r="B22" s="17" t="s">
        <v>21</v>
      </c>
      <c r="C22" s="18" t="s">
        <v>22</v>
      </c>
      <c r="D22" s="18" t="s">
        <v>19</v>
      </c>
      <c r="E22" s="18" t="s">
        <v>15</v>
      </c>
      <c r="F22" s="18" t="s">
        <v>20</v>
      </c>
    </row>
    <row r="23" spans="1:6" x14ac:dyDescent="0.25">
      <c r="A23" s="33" t="s">
        <v>1</v>
      </c>
      <c r="B23" s="32"/>
      <c r="C23" s="31"/>
      <c r="D23" s="31"/>
      <c r="E23" s="31"/>
      <c r="F23" s="31"/>
    </row>
    <row r="24" spans="1:6" ht="15.75" customHeight="1" x14ac:dyDescent="0.25">
      <c r="A24" s="22" t="s">
        <v>41</v>
      </c>
      <c r="B24" s="8"/>
      <c r="C24" s="9"/>
      <c r="D24" s="9"/>
      <c r="E24" s="9"/>
      <c r="F24" s="9"/>
    </row>
    <row r="25" spans="1:6" x14ac:dyDescent="0.25">
      <c r="A25" s="13" t="s">
        <v>42</v>
      </c>
      <c r="B25" s="8"/>
      <c r="C25" s="9"/>
      <c r="D25" s="9"/>
      <c r="E25" s="9"/>
      <c r="F25" s="9"/>
    </row>
    <row r="26" spans="1:6" x14ac:dyDescent="0.25">
      <c r="A26" s="12" t="s">
        <v>16</v>
      </c>
      <c r="B26" s="8"/>
      <c r="C26" s="9"/>
      <c r="D26" s="9"/>
      <c r="E26" s="9"/>
      <c r="F26" s="9"/>
    </row>
    <row r="27" spans="1:6" x14ac:dyDescent="0.25">
      <c r="A27" s="22" t="s">
        <v>43</v>
      </c>
      <c r="B27" s="8"/>
      <c r="C27" s="9"/>
      <c r="D27" s="9"/>
      <c r="E27" s="9"/>
      <c r="F27" s="9"/>
    </row>
    <row r="28" spans="1:6" x14ac:dyDescent="0.25">
      <c r="A28" s="13" t="s">
        <v>44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2" sqref="A2"/>
    </sheetView>
  </sheetViews>
  <sheetFormatPr defaultRowHeight="15" x14ac:dyDescent="0.25"/>
  <cols>
    <col min="1" max="1" width="30.5703125" customWidth="1"/>
    <col min="2" max="2" width="28.7109375" customWidth="1"/>
    <col min="3" max="3" width="13.140625" customWidth="1"/>
    <col min="4" max="4" width="13" customWidth="1"/>
    <col min="5" max="5" width="12.85546875" customWidth="1"/>
    <col min="6" max="6" width="13.28515625" customWidth="1"/>
    <col min="7" max="7" width="13" customWidth="1"/>
    <col min="8" max="8" width="8" customWidth="1"/>
    <col min="9" max="9" width="7.85546875" customWidth="1"/>
    <col min="10" max="10" width="7.5703125" customWidth="1"/>
    <col min="11" max="11" width="7" customWidth="1"/>
  </cols>
  <sheetData>
    <row r="1" spans="1:11" ht="52.5" customHeight="1" x14ac:dyDescent="0.25">
      <c r="A1" s="153" t="s">
        <v>158</v>
      </c>
      <c r="B1" s="153"/>
      <c r="C1" s="153"/>
      <c r="D1" s="153"/>
      <c r="E1" s="153"/>
      <c r="F1" s="153"/>
      <c r="G1" s="154"/>
      <c r="H1" s="154"/>
      <c r="I1" s="148"/>
      <c r="J1" s="148"/>
    </row>
    <row r="2" spans="1:11" ht="18" customHeight="1" x14ac:dyDescent="0.25">
      <c r="A2" s="4"/>
      <c r="B2" s="4"/>
      <c r="C2" s="4"/>
      <c r="D2" s="4"/>
      <c r="E2" s="4"/>
      <c r="F2" s="4"/>
    </row>
    <row r="3" spans="1:11" x14ac:dyDescent="0.25">
      <c r="A3" s="173" t="s">
        <v>10</v>
      </c>
      <c r="B3" s="173"/>
      <c r="C3" s="173"/>
      <c r="D3" s="173"/>
      <c r="E3" s="174"/>
      <c r="F3" s="174"/>
      <c r="G3" s="148"/>
      <c r="H3" s="148"/>
      <c r="I3" s="148"/>
    </row>
    <row r="4" spans="1:11" x14ac:dyDescent="0.25">
      <c r="A4" s="79"/>
      <c r="B4" s="79"/>
      <c r="C4" s="79"/>
      <c r="D4" s="79"/>
      <c r="E4" s="80"/>
      <c r="F4" s="80"/>
    </row>
    <row r="5" spans="1:11" ht="18" customHeight="1" x14ac:dyDescent="0.25">
      <c r="A5" s="173" t="s">
        <v>3</v>
      </c>
      <c r="B5" s="175"/>
      <c r="C5" s="175"/>
      <c r="D5" s="175"/>
      <c r="E5" s="175"/>
      <c r="F5" s="175"/>
      <c r="G5" s="148"/>
      <c r="H5" s="148"/>
      <c r="I5" s="148"/>
      <c r="J5" s="148"/>
    </row>
    <row r="6" spans="1:11" x14ac:dyDescent="0.25">
      <c r="A6" s="79"/>
      <c r="B6" s="79"/>
      <c r="C6" s="79"/>
      <c r="D6" s="79"/>
      <c r="E6" s="80"/>
      <c r="F6" s="80"/>
    </row>
    <row r="7" spans="1:11" x14ac:dyDescent="0.25">
      <c r="A7" s="173" t="s">
        <v>6</v>
      </c>
      <c r="B7" s="176"/>
      <c r="C7" s="176"/>
      <c r="D7" s="176"/>
      <c r="E7" s="176"/>
      <c r="F7" s="176"/>
      <c r="G7" s="148"/>
      <c r="H7" s="148"/>
      <c r="I7" s="148"/>
      <c r="J7" s="148"/>
    </row>
    <row r="8" spans="1:11" ht="15.75" x14ac:dyDescent="0.25">
      <c r="A8" s="48"/>
      <c r="B8" s="49"/>
      <c r="C8" s="49"/>
      <c r="D8" s="49"/>
      <c r="E8" s="49"/>
      <c r="F8" s="49"/>
    </row>
    <row r="9" spans="1:11" x14ac:dyDescent="0.25">
      <c r="C9" s="55" t="s">
        <v>58</v>
      </c>
      <c r="D9" s="55" t="s">
        <v>59</v>
      </c>
      <c r="E9" s="55" t="s">
        <v>59</v>
      </c>
      <c r="F9" s="55" t="s">
        <v>60</v>
      </c>
      <c r="G9" s="55" t="s">
        <v>60</v>
      </c>
      <c r="H9" s="55" t="s">
        <v>61</v>
      </c>
      <c r="I9" s="55" t="s">
        <v>61</v>
      </c>
      <c r="J9" s="55" t="s">
        <v>61</v>
      </c>
      <c r="K9" s="55" t="s">
        <v>61</v>
      </c>
    </row>
    <row r="10" spans="1:11" x14ac:dyDescent="0.25">
      <c r="C10" s="55" t="s">
        <v>62</v>
      </c>
      <c r="D10" s="55" t="s">
        <v>63</v>
      </c>
      <c r="E10" s="55" t="s">
        <v>64</v>
      </c>
      <c r="F10" s="55" t="s">
        <v>65</v>
      </c>
      <c r="G10" s="55" t="s">
        <v>66</v>
      </c>
      <c r="H10" s="55" t="s">
        <v>67</v>
      </c>
      <c r="I10" s="55" t="s">
        <v>68</v>
      </c>
      <c r="J10" s="55" t="s">
        <v>69</v>
      </c>
      <c r="K10" s="55" t="s">
        <v>70</v>
      </c>
    </row>
    <row r="11" spans="1:11" ht="15.75" customHeight="1" x14ac:dyDescent="0.25">
      <c r="A11" s="53" t="s">
        <v>71</v>
      </c>
      <c r="B11" s="53" t="s">
        <v>72</v>
      </c>
      <c r="C11" s="55">
        <v>2022</v>
      </c>
      <c r="D11" s="55" t="s">
        <v>73</v>
      </c>
      <c r="E11" s="55" t="s">
        <v>74</v>
      </c>
      <c r="F11" s="55" t="s">
        <v>75</v>
      </c>
      <c r="G11" s="55" t="s">
        <v>76</v>
      </c>
      <c r="H11" s="55" t="s">
        <v>77</v>
      </c>
      <c r="I11" s="55" t="s">
        <v>78</v>
      </c>
      <c r="J11" s="55" t="s">
        <v>79</v>
      </c>
      <c r="K11" s="55" t="s">
        <v>80</v>
      </c>
    </row>
    <row r="12" spans="1:11" ht="15.75" customHeight="1" x14ac:dyDescent="0.25">
      <c r="A12" s="52" t="s">
        <v>94</v>
      </c>
      <c r="B12" s="62"/>
      <c r="C12" s="63">
        <v>933287.36</v>
      </c>
      <c r="D12" s="63">
        <v>1285807</v>
      </c>
      <c r="E12" s="63">
        <v>1601627</v>
      </c>
      <c r="F12" s="63">
        <v>1601627</v>
      </c>
      <c r="G12" s="63">
        <v>1601627</v>
      </c>
      <c r="H12" s="63">
        <v>137.77180000000001</v>
      </c>
      <c r="I12" s="63">
        <v>124.562</v>
      </c>
      <c r="J12" s="63">
        <v>100</v>
      </c>
      <c r="K12" s="63">
        <v>100</v>
      </c>
    </row>
    <row r="13" spans="1:11" x14ac:dyDescent="0.25">
      <c r="A13" s="60" t="s">
        <v>103</v>
      </c>
      <c r="B13" s="60"/>
      <c r="C13" s="61">
        <v>933287.36</v>
      </c>
      <c r="D13" s="61">
        <v>1285807</v>
      </c>
      <c r="E13" s="61">
        <v>1601627</v>
      </c>
      <c r="F13" s="61">
        <v>1601627</v>
      </c>
      <c r="G13" s="61">
        <v>1601627</v>
      </c>
      <c r="H13" s="61">
        <v>137.77180000000001</v>
      </c>
      <c r="I13" s="61">
        <v>124.562</v>
      </c>
      <c r="J13" s="61">
        <v>100</v>
      </c>
      <c r="K13" s="61">
        <v>100</v>
      </c>
    </row>
    <row r="14" spans="1:11" x14ac:dyDescent="0.25">
      <c r="A14" s="58" t="s">
        <v>104</v>
      </c>
      <c r="B14" s="58"/>
      <c r="C14" s="59">
        <v>933287.36</v>
      </c>
      <c r="D14" s="59">
        <v>1285807</v>
      </c>
      <c r="E14" s="59">
        <v>1601627</v>
      </c>
      <c r="F14" s="59">
        <v>1601627</v>
      </c>
      <c r="G14" s="59">
        <v>1601627</v>
      </c>
      <c r="H14" s="59">
        <v>137.77180000000001</v>
      </c>
      <c r="I14" s="59">
        <v>124.562</v>
      </c>
      <c r="J14" s="59">
        <v>100</v>
      </c>
      <c r="K14" s="59">
        <v>100</v>
      </c>
    </row>
  </sheetData>
  <mergeCells count="4">
    <mergeCell ref="A1:J1"/>
    <mergeCell ref="A3:I3"/>
    <mergeCell ref="A5:J5"/>
    <mergeCell ref="A7:J7"/>
  </mergeCells>
  <pageMargins left="0.7" right="0.7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53" t="s">
        <v>158</v>
      </c>
      <c r="B1" s="153"/>
      <c r="C1" s="153"/>
      <c r="D1" s="153"/>
      <c r="E1" s="153"/>
      <c r="F1" s="153"/>
      <c r="G1" s="153"/>
      <c r="H1" s="153"/>
    </row>
    <row r="2" spans="1:8" ht="18" customHeight="1" x14ac:dyDescent="0.25">
      <c r="A2" s="79"/>
      <c r="B2" s="79"/>
      <c r="C2" s="79"/>
      <c r="D2" s="79"/>
      <c r="E2" s="79"/>
      <c r="F2" s="79"/>
      <c r="G2" s="79"/>
      <c r="H2" s="79"/>
    </row>
    <row r="3" spans="1:8" ht="15.75" customHeight="1" x14ac:dyDescent="0.25">
      <c r="A3" s="173" t="s">
        <v>10</v>
      </c>
      <c r="B3" s="173"/>
      <c r="C3" s="173"/>
      <c r="D3" s="173"/>
      <c r="E3" s="173"/>
      <c r="F3" s="173"/>
      <c r="G3" s="173"/>
      <c r="H3" s="173"/>
    </row>
    <row r="4" spans="1:8" x14ac:dyDescent="0.25">
      <c r="A4" s="79"/>
      <c r="B4" s="79"/>
      <c r="C4" s="79"/>
      <c r="D4" s="79"/>
      <c r="E4" s="79"/>
      <c r="F4" s="79"/>
      <c r="G4" s="80"/>
      <c r="H4" s="80"/>
    </row>
    <row r="5" spans="1:8" ht="18" customHeight="1" x14ac:dyDescent="0.25">
      <c r="A5" s="173" t="s">
        <v>45</v>
      </c>
      <c r="B5" s="173"/>
      <c r="C5" s="173"/>
      <c r="D5" s="173"/>
      <c r="E5" s="173"/>
      <c r="F5" s="173"/>
      <c r="G5" s="173"/>
      <c r="H5" s="17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82" t="s">
        <v>4</v>
      </c>
      <c r="B7" s="83" t="s">
        <v>5</v>
      </c>
      <c r="C7" s="83" t="s">
        <v>17</v>
      </c>
      <c r="D7" s="83" t="s">
        <v>21</v>
      </c>
      <c r="E7" s="82" t="s">
        <v>22</v>
      </c>
      <c r="F7" s="82" t="s">
        <v>19</v>
      </c>
      <c r="G7" s="82" t="s">
        <v>15</v>
      </c>
      <c r="H7" s="82" t="s">
        <v>20</v>
      </c>
    </row>
    <row r="8" spans="1:8" x14ac:dyDescent="0.25">
      <c r="A8" s="31"/>
      <c r="B8" s="32"/>
      <c r="C8" s="30" t="s">
        <v>47</v>
      </c>
      <c r="D8" s="32"/>
      <c r="E8" s="31"/>
      <c r="F8" s="31"/>
      <c r="G8" s="31"/>
      <c r="H8" s="31"/>
    </row>
    <row r="9" spans="1:8" ht="25.5" x14ac:dyDescent="0.25">
      <c r="A9" s="11">
        <v>8</v>
      </c>
      <c r="B9" s="11"/>
      <c r="C9" s="11" t="s">
        <v>7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11</v>
      </c>
      <c r="D10" s="8"/>
      <c r="E10" s="9"/>
      <c r="F10" s="9"/>
      <c r="G10" s="9"/>
      <c r="H10" s="9"/>
    </row>
    <row r="11" spans="1:8" x14ac:dyDescent="0.25">
      <c r="A11" s="11"/>
      <c r="B11" s="15"/>
      <c r="C11" s="34"/>
      <c r="D11" s="8"/>
      <c r="E11" s="9"/>
      <c r="F11" s="9"/>
      <c r="G11" s="9"/>
      <c r="H11" s="9"/>
    </row>
    <row r="12" spans="1:8" x14ac:dyDescent="0.25">
      <c r="A12" s="11"/>
      <c r="B12" s="15"/>
      <c r="C12" s="30" t="s">
        <v>48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2" t="s">
        <v>8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3" t="s">
        <v>12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workbookViewId="0">
      <selection activeCell="A2" sqref="A2"/>
    </sheetView>
  </sheetViews>
  <sheetFormatPr defaultRowHeight="15" x14ac:dyDescent="0.25"/>
  <cols>
    <col min="1" max="1" width="25.28515625" customWidth="1"/>
    <col min="2" max="2" width="35.7109375" customWidth="1"/>
    <col min="3" max="3" width="12.140625" customWidth="1"/>
    <col min="4" max="4" width="12.28515625" customWidth="1"/>
    <col min="5" max="5" width="12.140625" customWidth="1"/>
    <col min="6" max="7" width="12" customWidth="1"/>
    <col min="9" max="10" width="8.5703125" customWidth="1"/>
    <col min="11" max="11" width="8.42578125" customWidth="1"/>
  </cols>
  <sheetData>
    <row r="1" spans="1:11" ht="37.5" customHeight="1" x14ac:dyDescent="0.25">
      <c r="A1" s="153" t="s">
        <v>158</v>
      </c>
      <c r="B1" s="153"/>
      <c r="C1" s="153"/>
      <c r="D1" s="153"/>
      <c r="E1" s="153"/>
      <c r="F1" s="153"/>
      <c r="G1" s="154"/>
      <c r="H1" s="154"/>
      <c r="I1" s="154"/>
      <c r="J1" s="148"/>
      <c r="K1" s="148"/>
    </row>
    <row r="2" spans="1:11" ht="11.25" customHeight="1" x14ac:dyDescent="0.25">
      <c r="A2" s="79"/>
      <c r="B2" s="79"/>
      <c r="C2" s="79"/>
      <c r="D2" s="79"/>
      <c r="E2" s="79"/>
      <c r="F2" s="79"/>
      <c r="G2" s="81"/>
      <c r="H2" s="81"/>
      <c r="I2" s="81"/>
    </row>
    <row r="3" spans="1:11" ht="15.75" customHeight="1" x14ac:dyDescent="0.25">
      <c r="A3" s="173" t="s">
        <v>10</v>
      </c>
      <c r="B3" s="173"/>
      <c r="C3" s="173"/>
      <c r="D3" s="173"/>
      <c r="E3" s="173"/>
      <c r="F3" s="173"/>
      <c r="G3" s="175"/>
      <c r="H3" s="175"/>
      <c r="I3" s="175"/>
    </row>
    <row r="4" spans="1:11" ht="12.75" customHeight="1" x14ac:dyDescent="0.25">
      <c r="A4" s="79"/>
      <c r="B4" s="79"/>
      <c r="C4" s="79"/>
      <c r="D4" s="79"/>
      <c r="E4" s="80"/>
      <c r="F4" s="80"/>
      <c r="G4" s="81"/>
      <c r="H4" s="81"/>
      <c r="I4" s="81"/>
    </row>
    <row r="5" spans="1:11" ht="18" customHeight="1" x14ac:dyDescent="0.25">
      <c r="A5" s="173" t="s">
        <v>46</v>
      </c>
      <c r="B5" s="173"/>
      <c r="C5" s="173"/>
      <c r="D5" s="173"/>
      <c r="E5" s="173"/>
      <c r="F5" s="173"/>
      <c r="G5" s="175"/>
      <c r="H5" s="175"/>
      <c r="I5" s="175"/>
    </row>
    <row r="6" spans="1:11" ht="13.5" customHeight="1" x14ac:dyDescent="0.25">
      <c r="A6" s="4"/>
      <c r="B6" s="4"/>
      <c r="C6" s="4"/>
      <c r="D6" s="4"/>
      <c r="E6" s="5"/>
      <c r="F6" s="5"/>
    </row>
    <row r="7" spans="1:11" x14ac:dyDescent="0.25">
      <c r="C7" s="55" t="s">
        <v>58</v>
      </c>
      <c r="D7" s="55" t="s">
        <v>59</v>
      </c>
      <c r="E7" s="55" t="s">
        <v>59</v>
      </c>
      <c r="F7" s="55" t="s">
        <v>60</v>
      </c>
      <c r="G7" s="55" t="s">
        <v>60</v>
      </c>
      <c r="H7" s="55" t="s">
        <v>61</v>
      </c>
      <c r="I7" s="55" t="s">
        <v>61</v>
      </c>
      <c r="J7" s="55" t="s">
        <v>61</v>
      </c>
      <c r="K7" s="55" t="s">
        <v>61</v>
      </c>
    </row>
    <row r="8" spans="1:11" x14ac:dyDescent="0.25">
      <c r="C8" s="55" t="s">
        <v>62</v>
      </c>
      <c r="D8" s="55" t="s">
        <v>63</v>
      </c>
      <c r="E8" s="55" t="s">
        <v>64</v>
      </c>
      <c r="F8" s="55" t="s">
        <v>65</v>
      </c>
      <c r="G8" s="55" t="s">
        <v>66</v>
      </c>
      <c r="H8" s="55" t="s">
        <v>67</v>
      </c>
      <c r="I8" s="55" t="s">
        <v>68</v>
      </c>
      <c r="J8" s="55" t="s">
        <v>69</v>
      </c>
      <c r="K8" s="55" t="s">
        <v>70</v>
      </c>
    </row>
    <row r="9" spans="1:11" x14ac:dyDescent="0.25">
      <c r="A9" s="53" t="s">
        <v>71</v>
      </c>
      <c r="B9" s="53" t="s">
        <v>72</v>
      </c>
      <c r="C9" s="55">
        <v>2022</v>
      </c>
      <c r="D9" s="55" t="s">
        <v>73</v>
      </c>
      <c r="E9" s="55" t="s">
        <v>74</v>
      </c>
      <c r="F9" s="55" t="s">
        <v>75</v>
      </c>
      <c r="G9" s="55" t="s">
        <v>76</v>
      </c>
      <c r="H9" s="55" t="s">
        <v>77</v>
      </c>
      <c r="I9" s="55" t="s">
        <v>78</v>
      </c>
      <c r="J9" s="55" t="s">
        <v>79</v>
      </c>
      <c r="K9" s="55" t="s">
        <v>80</v>
      </c>
    </row>
    <row r="10" spans="1:11" x14ac:dyDescent="0.25">
      <c r="A10" s="52" t="s">
        <v>81</v>
      </c>
      <c r="B10" s="62"/>
      <c r="C10" s="63">
        <v>935886.45</v>
      </c>
      <c r="D10" s="63">
        <v>1302999</v>
      </c>
      <c r="E10" s="63">
        <v>1601627</v>
      </c>
      <c r="F10" s="63">
        <v>1601627</v>
      </c>
      <c r="G10" s="63">
        <v>1601627</v>
      </c>
      <c r="H10" s="63">
        <v>139.2261</v>
      </c>
      <c r="I10" s="63">
        <v>122.91849999999999</v>
      </c>
      <c r="J10" s="63">
        <v>100</v>
      </c>
      <c r="K10" s="63">
        <v>100</v>
      </c>
    </row>
    <row r="11" spans="1:11" x14ac:dyDescent="0.25">
      <c r="A11" s="64" t="s">
        <v>82</v>
      </c>
      <c r="B11" s="64"/>
      <c r="C11" s="65">
        <v>204949.51</v>
      </c>
      <c r="D11" s="65">
        <v>347351</v>
      </c>
      <c r="E11" s="65">
        <v>557775.25</v>
      </c>
      <c r="F11" s="65">
        <v>557775.25</v>
      </c>
      <c r="G11" s="65">
        <v>557775.25</v>
      </c>
      <c r="H11" s="65">
        <v>169.4812</v>
      </c>
      <c r="I11" s="65">
        <v>160.5797</v>
      </c>
      <c r="J11" s="65">
        <v>100</v>
      </c>
      <c r="K11" s="65">
        <v>100</v>
      </c>
    </row>
    <row r="12" spans="1:11" x14ac:dyDescent="0.25">
      <c r="A12" s="57" t="s">
        <v>83</v>
      </c>
      <c r="B12" s="57"/>
      <c r="C12" s="57">
        <v>204949.51</v>
      </c>
      <c r="D12" s="57">
        <v>347351</v>
      </c>
      <c r="E12" s="57">
        <v>557775.25</v>
      </c>
      <c r="F12" s="57">
        <v>557775.25</v>
      </c>
      <c r="G12" s="57">
        <v>557775.25</v>
      </c>
      <c r="H12" s="57">
        <v>169.4812</v>
      </c>
      <c r="I12" s="57">
        <v>160.5797</v>
      </c>
      <c r="J12" s="57">
        <v>100</v>
      </c>
      <c r="K12" s="57">
        <v>100</v>
      </c>
    </row>
    <row r="13" spans="1:11" x14ac:dyDescent="0.25">
      <c r="A13" s="57" t="s">
        <v>118</v>
      </c>
      <c r="B13" s="57"/>
      <c r="C13" s="57">
        <v>204949.51</v>
      </c>
      <c r="D13" s="57">
        <v>347351</v>
      </c>
      <c r="E13" s="57">
        <v>557775.25</v>
      </c>
      <c r="F13" s="57">
        <v>557775.25</v>
      </c>
      <c r="G13" s="57">
        <v>557775.25</v>
      </c>
      <c r="H13" s="57">
        <v>169.4812</v>
      </c>
      <c r="I13" s="57">
        <v>160.5797</v>
      </c>
      <c r="J13" s="57">
        <v>100</v>
      </c>
      <c r="K13" s="57">
        <v>100</v>
      </c>
    </row>
    <row r="14" spans="1:11" x14ac:dyDescent="0.25">
      <c r="A14" s="64" t="s">
        <v>84</v>
      </c>
      <c r="B14" s="64"/>
      <c r="C14" s="65">
        <v>18407.509999999998</v>
      </c>
      <c r="D14" s="65">
        <v>15243</v>
      </c>
      <c r="E14" s="65">
        <v>30000</v>
      </c>
      <c r="F14" s="65">
        <v>30000</v>
      </c>
      <c r="G14" s="65">
        <v>30000</v>
      </c>
      <c r="H14" s="65">
        <v>82.808499999999995</v>
      </c>
      <c r="I14" s="65">
        <v>196.8116</v>
      </c>
      <c r="J14" s="65">
        <v>100</v>
      </c>
      <c r="K14" s="65">
        <v>100</v>
      </c>
    </row>
    <row r="15" spans="1:11" x14ac:dyDescent="0.25">
      <c r="A15" s="57" t="s">
        <v>83</v>
      </c>
      <c r="B15" s="57"/>
      <c r="C15" s="57">
        <v>18407.509999999998</v>
      </c>
      <c r="D15" s="57">
        <v>13276</v>
      </c>
      <c r="E15" s="57">
        <v>30000</v>
      </c>
      <c r="F15" s="57">
        <v>30000</v>
      </c>
      <c r="G15" s="57">
        <v>30000</v>
      </c>
      <c r="H15" s="57">
        <v>72.122699999999995</v>
      </c>
      <c r="I15" s="57">
        <v>225.9716</v>
      </c>
      <c r="J15" s="57">
        <v>100</v>
      </c>
      <c r="K15" s="57">
        <v>100</v>
      </c>
    </row>
    <row r="16" spans="1:11" x14ac:dyDescent="0.25">
      <c r="A16" s="67" t="s">
        <v>119</v>
      </c>
      <c r="B16" s="67"/>
      <c r="C16" s="57">
        <v>18407.509999999998</v>
      </c>
      <c r="D16" s="57">
        <v>13276</v>
      </c>
      <c r="E16" s="57">
        <v>30000</v>
      </c>
      <c r="F16" s="57">
        <v>30000</v>
      </c>
      <c r="G16" s="57">
        <v>30000</v>
      </c>
      <c r="H16" s="57">
        <v>72.122699999999995</v>
      </c>
      <c r="I16" s="57">
        <v>225.9716</v>
      </c>
      <c r="J16" s="57">
        <v>100</v>
      </c>
      <c r="K16" s="57">
        <v>100</v>
      </c>
    </row>
    <row r="17" spans="1:11" x14ac:dyDescent="0.25">
      <c r="A17" s="69" t="s">
        <v>105</v>
      </c>
      <c r="B17" s="66"/>
      <c r="C17" s="66">
        <v>0</v>
      </c>
      <c r="D17" s="57">
        <v>1967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s="68" t="s">
        <v>106</v>
      </c>
      <c r="B18" s="68"/>
      <c r="C18" s="57">
        <v>0</v>
      </c>
      <c r="D18" s="57">
        <v>1967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64" t="s">
        <v>85</v>
      </c>
      <c r="B19" s="64"/>
      <c r="C19" s="65">
        <v>102100.66</v>
      </c>
      <c r="D19" s="65">
        <v>249162</v>
      </c>
      <c r="E19" s="65">
        <v>240037</v>
      </c>
      <c r="F19" s="65">
        <v>240037</v>
      </c>
      <c r="G19" s="65">
        <v>240037</v>
      </c>
      <c r="H19" s="65">
        <v>244.03559999999999</v>
      </c>
      <c r="I19" s="65">
        <v>96.337699999999998</v>
      </c>
      <c r="J19" s="65">
        <v>100</v>
      </c>
      <c r="K19" s="65">
        <v>100</v>
      </c>
    </row>
    <row r="20" spans="1:11" x14ac:dyDescent="0.25">
      <c r="A20" s="57" t="s">
        <v>83</v>
      </c>
      <c r="B20" s="57"/>
      <c r="C20" s="57">
        <v>102100.66</v>
      </c>
      <c r="D20" s="57">
        <v>248078</v>
      </c>
      <c r="E20" s="57">
        <v>240037</v>
      </c>
      <c r="F20" s="57">
        <v>240037</v>
      </c>
      <c r="G20" s="57">
        <v>240037</v>
      </c>
      <c r="H20" s="57">
        <v>242.97389999999999</v>
      </c>
      <c r="I20" s="57">
        <v>96.758600000000001</v>
      </c>
      <c r="J20" s="57">
        <v>100</v>
      </c>
      <c r="K20" s="57">
        <v>100</v>
      </c>
    </row>
    <row r="21" spans="1:11" x14ac:dyDescent="0.25">
      <c r="A21" s="67" t="s">
        <v>86</v>
      </c>
      <c r="B21" s="67"/>
      <c r="C21" s="57">
        <v>102100.66</v>
      </c>
      <c r="D21" s="57">
        <v>248078</v>
      </c>
      <c r="E21" s="57">
        <v>240037</v>
      </c>
      <c r="F21" s="57">
        <v>240037</v>
      </c>
      <c r="G21" s="57">
        <v>240037</v>
      </c>
      <c r="H21" s="57">
        <v>242.97389999999999</v>
      </c>
      <c r="I21" s="57">
        <v>96.758600000000001</v>
      </c>
      <c r="J21" s="57">
        <v>100</v>
      </c>
      <c r="K21" s="57">
        <v>100</v>
      </c>
    </row>
    <row r="22" spans="1:11" x14ac:dyDescent="0.25">
      <c r="A22" s="69" t="s">
        <v>105</v>
      </c>
      <c r="B22" s="66"/>
      <c r="C22" s="66">
        <v>0</v>
      </c>
      <c r="D22" s="57">
        <v>1084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x14ac:dyDescent="0.25">
      <c r="A23" s="68" t="s">
        <v>106</v>
      </c>
      <c r="B23" s="68"/>
      <c r="C23" s="57">
        <v>0</v>
      </c>
      <c r="D23" s="57">
        <v>1084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</row>
    <row r="24" spans="1:11" x14ac:dyDescent="0.25">
      <c r="A24" s="64" t="s">
        <v>87</v>
      </c>
      <c r="B24" s="64"/>
      <c r="C24" s="65">
        <v>501319.53</v>
      </c>
      <c r="D24" s="65">
        <v>501320</v>
      </c>
      <c r="E24" s="65">
        <v>501320</v>
      </c>
      <c r="F24" s="65">
        <v>501320</v>
      </c>
      <c r="G24" s="65">
        <v>501320</v>
      </c>
      <c r="H24" s="65">
        <v>100</v>
      </c>
      <c r="I24" s="65">
        <v>100</v>
      </c>
      <c r="J24" s="65">
        <v>100</v>
      </c>
      <c r="K24" s="65">
        <v>100</v>
      </c>
    </row>
    <row r="25" spans="1:11" x14ac:dyDescent="0.25">
      <c r="A25" s="57" t="s">
        <v>83</v>
      </c>
      <c r="B25" s="57"/>
      <c r="C25" s="57">
        <v>501319.53</v>
      </c>
      <c r="D25" s="57">
        <v>501320</v>
      </c>
      <c r="E25" s="57">
        <v>501320</v>
      </c>
      <c r="F25" s="57">
        <v>501320</v>
      </c>
      <c r="G25" s="57">
        <v>501320</v>
      </c>
      <c r="H25" s="57">
        <v>100</v>
      </c>
      <c r="I25" s="57">
        <v>100</v>
      </c>
      <c r="J25" s="57">
        <v>100</v>
      </c>
      <c r="K25" s="57">
        <v>100</v>
      </c>
    </row>
    <row r="26" spans="1:11" x14ac:dyDescent="0.25">
      <c r="A26" s="57" t="s">
        <v>118</v>
      </c>
      <c r="B26" s="57"/>
      <c r="C26" s="57">
        <v>501319.53</v>
      </c>
      <c r="D26" s="57">
        <v>501320</v>
      </c>
      <c r="E26" s="57">
        <v>501320</v>
      </c>
      <c r="F26" s="57">
        <v>501320</v>
      </c>
      <c r="G26" s="57">
        <v>501320</v>
      </c>
      <c r="H26" s="57">
        <v>100</v>
      </c>
      <c r="I26" s="57">
        <v>100</v>
      </c>
      <c r="J26" s="57">
        <v>100</v>
      </c>
      <c r="K26" s="57">
        <v>100</v>
      </c>
    </row>
    <row r="27" spans="1:11" x14ac:dyDescent="0.25">
      <c r="A27" s="64" t="s">
        <v>88</v>
      </c>
      <c r="B27" s="64"/>
      <c r="C27" s="65">
        <v>5308.91</v>
      </c>
      <c r="D27" s="65">
        <v>5309</v>
      </c>
      <c r="E27" s="65">
        <v>0</v>
      </c>
      <c r="F27" s="65">
        <v>0</v>
      </c>
      <c r="G27" s="65">
        <v>0</v>
      </c>
      <c r="H27" s="65">
        <v>100.0016</v>
      </c>
      <c r="I27" s="65">
        <v>0</v>
      </c>
      <c r="J27" s="65">
        <v>0</v>
      </c>
      <c r="K27" s="65">
        <v>0</v>
      </c>
    </row>
    <row r="28" spans="1:11" x14ac:dyDescent="0.25">
      <c r="A28" s="57" t="s">
        <v>83</v>
      </c>
      <c r="B28" s="57"/>
      <c r="C28" s="57">
        <v>5308.91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</row>
    <row r="29" spans="1:11" x14ac:dyDescent="0.25">
      <c r="A29" s="67" t="s">
        <v>89</v>
      </c>
      <c r="B29" s="67"/>
      <c r="C29" s="57">
        <v>5308.91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</row>
    <row r="30" spans="1:11" x14ac:dyDescent="0.25">
      <c r="A30" s="69" t="s">
        <v>105</v>
      </c>
      <c r="B30" s="66"/>
      <c r="C30" s="66">
        <v>0</v>
      </c>
      <c r="D30" s="57">
        <v>5309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</row>
    <row r="31" spans="1:11" x14ac:dyDescent="0.25">
      <c r="A31" s="68" t="s">
        <v>106</v>
      </c>
      <c r="B31" s="68"/>
      <c r="C31" s="57">
        <v>0</v>
      </c>
      <c r="D31" s="57">
        <v>5309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</row>
    <row r="32" spans="1:11" x14ac:dyDescent="0.25">
      <c r="A32" s="64" t="s">
        <v>90</v>
      </c>
      <c r="B32" s="64"/>
      <c r="C32" s="65">
        <v>101072.74</v>
      </c>
      <c r="D32" s="65">
        <v>181886</v>
      </c>
      <c r="E32" s="65">
        <v>272494.75</v>
      </c>
      <c r="F32" s="65">
        <v>272494.75</v>
      </c>
      <c r="G32" s="65">
        <v>272494.75</v>
      </c>
      <c r="H32" s="65">
        <v>179.9555</v>
      </c>
      <c r="I32" s="65">
        <v>149.81620000000001</v>
      </c>
      <c r="J32" s="65">
        <v>100</v>
      </c>
      <c r="K32" s="65">
        <v>100</v>
      </c>
    </row>
    <row r="33" spans="1:11" x14ac:dyDescent="0.25">
      <c r="A33" s="57" t="s">
        <v>83</v>
      </c>
      <c r="B33" s="57"/>
      <c r="C33" s="57">
        <v>101072.74</v>
      </c>
      <c r="D33" s="57">
        <v>181886</v>
      </c>
      <c r="E33" s="57">
        <v>272494.75</v>
      </c>
      <c r="F33" s="57">
        <v>272494.75</v>
      </c>
      <c r="G33" s="57">
        <v>272494.75</v>
      </c>
      <c r="H33" s="57">
        <v>179.9555</v>
      </c>
      <c r="I33" s="57">
        <v>149.81620000000001</v>
      </c>
      <c r="J33" s="57">
        <v>100</v>
      </c>
      <c r="K33" s="57">
        <v>100</v>
      </c>
    </row>
    <row r="34" spans="1:11" x14ac:dyDescent="0.25">
      <c r="A34" s="57" t="s">
        <v>89</v>
      </c>
      <c r="B34" s="57"/>
      <c r="C34" s="57">
        <v>101072.74</v>
      </c>
      <c r="D34" s="57">
        <v>181886</v>
      </c>
      <c r="E34" s="57">
        <v>272494.75</v>
      </c>
      <c r="F34" s="57">
        <v>272494.75</v>
      </c>
      <c r="G34" s="57">
        <v>272494.75</v>
      </c>
      <c r="H34" s="57">
        <v>179.9555</v>
      </c>
      <c r="I34" s="57">
        <v>149.81620000000001</v>
      </c>
      <c r="J34" s="57">
        <v>100</v>
      </c>
      <c r="K34" s="57">
        <v>100</v>
      </c>
    </row>
    <row r="35" spans="1:11" x14ac:dyDescent="0.25">
      <c r="A35" s="64" t="s">
        <v>91</v>
      </c>
      <c r="B35" s="64"/>
      <c r="C35" s="65">
        <v>2727.59</v>
      </c>
      <c r="D35" s="65">
        <v>2728</v>
      </c>
      <c r="E35" s="65">
        <v>0</v>
      </c>
      <c r="F35" s="65">
        <v>0</v>
      </c>
      <c r="G35" s="65">
        <v>0</v>
      </c>
      <c r="H35" s="65">
        <v>100.015</v>
      </c>
      <c r="I35" s="65">
        <v>0</v>
      </c>
      <c r="J35" s="65">
        <v>0</v>
      </c>
      <c r="K35" s="65">
        <v>0</v>
      </c>
    </row>
    <row r="36" spans="1:11" x14ac:dyDescent="0.25">
      <c r="A36" s="57" t="s">
        <v>92</v>
      </c>
      <c r="B36" s="57"/>
      <c r="C36" s="57">
        <v>2727.59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</row>
    <row r="37" spans="1:11" x14ac:dyDescent="0.25">
      <c r="A37" s="67" t="s">
        <v>93</v>
      </c>
      <c r="B37" s="67"/>
      <c r="C37" s="57">
        <v>2727.59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</row>
    <row r="38" spans="1:11" x14ac:dyDescent="0.25">
      <c r="A38" s="69" t="s">
        <v>105</v>
      </c>
      <c r="B38" s="66"/>
      <c r="C38" s="66">
        <v>0</v>
      </c>
      <c r="D38" s="57">
        <v>2728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</row>
    <row r="39" spans="1:11" x14ac:dyDescent="0.25">
      <c r="A39" s="68" t="s">
        <v>106</v>
      </c>
      <c r="B39" s="68"/>
      <c r="C39" s="57">
        <v>0</v>
      </c>
      <c r="D39" s="57">
        <v>2728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</row>
    <row r="40" spans="1:1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ht="15.75" x14ac:dyDescent="0.25">
      <c r="A41" s="71" t="s">
        <v>94</v>
      </c>
      <c r="B41" s="72"/>
      <c r="C41" s="73">
        <v>933287.36</v>
      </c>
      <c r="D41" s="63">
        <v>1268615</v>
      </c>
      <c r="E41" s="63">
        <v>1601627</v>
      </c>
      <c r="F41" s="63">
        <v>1601627</v>
      </c>
      <c r="G41" s="63">
        <v>1601627</v>
      </c>
      <c r="H41" s="63">
        <v>135.9297</v>
      </c>
      <c r="I41" s="63">
        <v>126.25</v>
      </c>
      <c r="J41" s="63">
        <v>100</v>
      </c>
      <c r="K41" s="63">
        <v>100</v>
      </c>
    </row>
    <row r="42" spans="1:11" x14ac:dyDescent="0.25">
      <c r="A42" s="70" t="s">
        <v>82</v>
      </c>
      <c r="B42" s="70"/>
      <c r="C42" s="65">
        <v>204949.51</v>
      </c>
      <c r="D42" s="65">
        <v>347351</v>
      </c>
      <c r="E42" s="65">
        <v>557774</v>
      </c>
      <c r="F42" s="65">
        <v>557774</v>
      </c>
      <c r="G42" s="65">
        <v>557774</v>
      </c>
      <c r="H42" s="65">
        <v>169.4812</v>
      </c>
      <c r="I42" s="65">
        <v>160.57929999999999</v>
      </c>
      <c r="J42" s="65">
        <v>100</v>
      </c>
      <c r="K42" s="65">
        <v>100</v>
      </c>
    </row>
    <row r="43" spans="1:11" x14ac:dyDescent="0.25">
      <c r="A43" s="57" t="s">
        <v>95</v>
      </c>
      <c r="B43" s="57"/>
      <c r="C43" s="57">
        <v>204949.51</v>
      </c>
      <c r="D43" s="57">
        <v>347351</v>
      </c>
      <c r="E43" s="57">
        <v>557774</v>
      </c>
      <c r="F43" s="57">
        <v>557774</v>
      </c>
      <c r="G43" s="57">
        <v>557774</v>
      </c>
      <c r="H43" s="57">
        <v>169.4812</v>
      </c>
      <c r="I43" s="57">
        <v>160.57929999999999</v>
      </c>
      <c r="J43" s="57">
        <v>100</v>
      </c>
      <c r="K43" s="57">
        <v>100</v>
      </c>
    </row>
    <row r="44" spans="1:11" x14ac:dyDescent="0.25">
      <c r="A44" s="57" t="s">
        <v>96</v>
      </c>
      <c r="B44" s="57"/>
      <c r="C44" s="57">
        <v>156486.28</v>
      </c>
      <c r="D44" s="57">
        <v>287381</v>
      </c>
      <c r="E44" s="57">
        <v>487674</v>
      </c>
      <c r="F44" s="57">
        <v>487674</v>
      </c>
      <c r="G44" s="57">
        <v>487674</v>
      </c>
      <c r="H44" s="57">
        <v>183.64609999999999</v>
      </c>
      <c r="I44" s="57">
        <v>169.69589999999999</v>
      </c>
      <c r="J44" s="57">
        <v>100</v>
      </c>
      <c r="K44" s="57">
        <v>100</v>
      </c>
    </row>
    <row r="45" spans="1:11" x14ac:dyDescent="0.25">
      <c r="A45" s="57" t="s">
        <v>97</v>
      </c>
      <c r="B45" s="57"/>
      <c r="C45" s="57">
        <v>45342.53</v>
      </c>
      <c r="D45" s="57">
        <v>56804</v>
      </c>
      <c r="E45" s="57">
        <v>64076</v>
      </c>
      <c r="F45" s="57">
        <v>64076</v>
      </c>
      <c r="G45" s="57">
        <v>64076</v>
      </c>
      <c r="H45" s="57">
        <v>125.2775</v>
      </c>
      <c r="I45" s="57">
        <v>112.8019</v>
      </c>
      <c r="J45" s="57">
        <v>100</v>
      </c>
      <c r="K45" s="57">
        <v>100</v>
      </c>
    </row>
    <row r="46" spans="1:11" x14ac:dyDescent="0.25">
      <c r="A46" s="57" t="s">
        <v>98</v>
      </c>
      <c r="B46" s="57"/>
      <c r="C46" s="57">
        <v>0</v>
      </c>
      <c r="D46" s="57">
        <v>45</v>
      </c>
      <c r="E46" s="57">
        <v>45</v>
      </c>
      <c r="F46" s="57">
        <v>45</v>
      </c>
      <c r="G46" s="57">
        <v>45</v>
      </c>
      <c r="H46" s="57">
        <v>0</v>
      </c>
      <c r="I46" s="57">
        <v>100</v>
      </c>
      <c r="J46" s="57">
        <v>100</v>
      </c>
      <c r="K46" s="57">
        <v>100</v>
      </c>
    </row>
    <row r="47" spans="1:11" x14ac:dyDescent="0.25">
      <c r="A47" s="57" t="s">
        <v>120</v>
      </c>
      <c r="B47" s="57"/>
      <c r="C47" s="57">
        <v>3120.7</v>
      </c>
      <c r="D47" s="57">
        <v>3121</v>
      </c>
      <c r="E47" s="57">
        <v>5979</v>
      </c>
      <c r="F47" s="57">
        <v>5979</v>
      </c>
      <c r="G47" s="57">
        <v>5979</v>
      </c>
      <c r="H47" s="57">
        <v>100.00960000000001</v>
      </c>
      <c r="I47" s="57">
        <v>191.57320000000001</v>
      </c>
      <c r="J47" s="57">
        <v>100</v>
      </c>
      <c r="K47" s="57">
        <v>100</v>
      </c>
    </row>
    <row r="48" spans="1:11" x14ac:dyDescent="0.25">
      <c r="A48" s="64" t="s">
        <v>84</v>
      </c>
      <c r="B48" s="64"/>
      <c r="C48" s="65">
        <v>16440.07</v>
      </c>
      <c r="D48" s="65">
        <v>15243</v>
      </c>
      <c r="E48" s="65">
        <v>30000</v>
      </c>
      <c r="F48" s="65">
        <v>30000</v>
      </c>
      <c r="G48" s="65">
        <v>30000</v>
      </c>
      <c r="H48" s="65">
        <v>92.718500000000006</v>
      </c>
      <c r="I48" s="65">
        <v>196.8116</v>
      </c>
      <c r="J48" s="65">
        <v>100</v>
      </c>
      <c r="K48" s="65">
        <v>100</v>
      </c>
    </row>
    <row r="49" spans="1:11" x14ac:dyDescent="0.25">
      <c r="A49" s="57" t="s">
        <v>95</v>
      </c>
      <c r="B49" s="57"/>
      <c r="C49" s="57">
        <v>16440.07</v>
      </c>
      <c r="D49" s="57">
        <v>15243</v>
      </c>
      <c r="E49" s="57">
        <v>30000</v>
      </c>
      <c r="F49" s="57">
        <v>30000</v>
      </c>
      <c r="G49" s="57">
        <v>30000</v>
      </c>
      <c r="H49" s="57">
        <v>92.718500000000006</v>
      </c>
      <c r="I49" s="57">
        <v>196.8116</v>
      </c>
      <c r="J49" s="57">
        <v>100</v>
      </c>
      <c r="K49" s="57">
        <v>100</v>
      </c>
    </row>
    <row r="50" spans="1:11" x14ac:dyDescent="0.25">
      <c r="A50" s="57" t="s">
        <v>97</v>
      </c>
      <c r="B50" s="57"/>
      <c r="C50" s="57">
        <v>16439.73</v>
      </c>
      <c r="D50" s="57">
        <v>15177</v>
      </c>
      <c r="E50" s="57">
        <v>29934</v>
      </c>
      <c r="F50" s="57">
        <v>29934</v>
      </c>
      <c r="G50" s="57">
        <v>29934</v>
      </c>
      <c r="H50" s="57">
        <v>92.319000000000003</v>
      </c>
      <c r="I50" s="57">
        <v>197.23259999999999</v>
      </c>
      <c r="J50" s="57">
        <v>100</v>
      </c>
      <c r="K50" s="57">
        <v>100</v>
      </c>
    </row>
    <row r="51" spans="1:11" x14ac:dyDescent="0.25">
      <c r="A51" s="57" t="s">
        <v>98</v>
      </c>
      <c r="B51" s="57"/>
      <c r="C51" s="57">
        <v>0.34</v>
      </c>
      <c r="D51" s="57">
        <v>66</v>
      </c>
      <c r="E51" s="57">
        <v>66</v>
      </c>
      <c r="F51" s="57">
        <v>66</v>
      </c>
      <c r="G51" s="57">
        <v>66</v>
      </c>
      <c r="H51" s="57">
        <v>19411.7647</v>
      </c>
      <c r="I51" s="57">
        <v>100</v>
      </c>
      <c r="J51" s="57">
        <v>100</v>
      </c>
      <c r="K51" s="57">
        <v>100</v>
      </c>
    </row>
    <row r="52" spans="1:11" x14ac:dyDescent="0.25">
      <c r="A52" s="57" t="s">
        <v>96</v>
      </c>
      <c r="B52" s="57"/>
      <c r="C52" s="57">
        <v>0.06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</row>
    <row r="53" spans="1:11" x14ac:dyDescent="0.25">
      <c r="A53" s="57" t="s">
        <v>97</v>
      </c>
      <c r="B53" s="57"/>
      <c r="C53" s="57">
        <v>-7.0000000000000007E-2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</row>
    <row r="54" spans="1:11" x14ac:dyDescent="0.25">
      <c r="A54" s="57" t="s">
        <v>120</v>
      </c>
      <c r="B54" s="57"/>
      <c r="C54" s="57">
        <v>0.01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</row>
    <row r="55" spans="1:11" x14ac:dyDescent="0.25">
      <c r="A55" s="64" t="s">
        <v>85</v>
      </c>
      <c r="B55" s="64"/>
      <c r="C55" s="65">
        <v>102431.8</v>
      </c>
      <c r="D55" s="65">
        <v>244162</v>
      </c>
      <c r="E55" s="65">
        <v>240037</v>
      </c>
      <c r="F55" s="65">
        <v>240037</v>
      </c>
      <c r="G55" s="65">
        <v>240037</v>
      </c>
      <c r="H55" s="65">
        <v>238.36539999999999</v>
      </c>
      <c r="I55" s="65">
        <v>98.310500000000005</v>
      </c>
      <c r="J55" s="65">
        <v>100</v>
      </c>
      <c r="K55" s="65">
        <v>100</v>
      </c>
    </row>
    <row r="56" spans="1:11" x14ac:dyDescent="0.25">
      <c r="A56" s="57" t="s">
        <v>95</v>
      </c>
      <c r="B56" s="57"/>
      <c r="C56" s="57">
        <v>87071.99</v>
      </c>
      <c r="D56" s="57">
        <v>123762</v>
      </c>
      <c r="E56" s="57">
        <v>143037</v>
      </c>
      <c r="F56" s="57">
        <v>143037</v>
      </c>
      <c r="G56" s="57">
        <v>143037</v>
      </c>
      <c r="H56" s="57">
        <v>142.13749999999999</v>
      </c>
      <c r="I56" s="57">
        <v>115.5742</v>
      </c>
      <c r="J56" s="57">
        <v>100</v>
      </c>
      <c r="K56" s="57">
        <v>100</v>
      </c>
    </row>
    <row r="57" spans="1:11" x14ac:dyDescent="0.25">
      <c r="A57" s="57" t="s">
        <v>96</v>
      </c>
      <c r="B57" s="57"/>
      <c r="C57" s="57">
        <v>0</v>
      </c>
      <c r="D57" s="57">
        <v>16564</v>
      </c>
      <c r="E57" s="57">
        <v>16564</v>
      </c>
      <c r="F57" s="57">
        <v>16564</v>
      </c>
      <c r="G57" s="57">
        <v>16564</v>
      </c>
      <c r="H57" s="57">
        <v>0</v>
      </c>
      <c r="I57" s="57">
        <v>100</v>
      </c>
      <c r="J57" s="57">
        <v>100</v>
      </c>
      <c r="K57" s="57">
        <v>100</v>
      </c>
    </row>
    <row r="58" spans="1:11" x14ac:dyDescent="0.25">
      <c r="A58" s="57" t="s">
        <v>97</v>
      </c>
      <c r="B58" s="57"/>
      <c r="C58" s="57">
        <v>84423.78</v>
      </c>
      <c r="D58" s="57">
        <v>102553</v>
      </c>
      <c r="E58" s="57">
        <v>117573</v>
      </c>
      <c r="F58" s="57">
        <v>117573</v>
      </c>
      <c r="G58" s="57">
        <v>117573</v>
      </c>
      <c r="H58" s="57">
        <v>121.474</v>
      </c>
      <c r="I58" s="57">
        <v>114.646</v>
      </c>
      <c r="J58" s="57">
        <v>100</v>
      </c>
      <c r="K58" s="57">
        <v>100</v>
      </c>
    </row>
    <row r="59" spans="1:11" x14ac:dyDescent="0.25">
      <c r="A59" s="57" t="s">
        <v>120</v>
      </c>
      <c r="B59" s="57"/>
      <c r="C59" s="57">
        <v>2648.21</v>
      </c>
      <c r="D59" s="57">
        <v>4645</v>
      </c>
      <c r="E59" s="57">
        <v>8900</v>
      </c>
      <c r="F59" s="57">
        <v>8900</v>
      </c>
      <c r="G59" s="57">
        <v>8900</v>
      </c>
      <c r="H59" s="57">
        <v>175.4014</v>
      </c>
      <c r="I59" s="57">
        <v>191.60380000000001</v>
      </c>
      <c r="J59" s="57">
        <v>100</v>
      </c>
      <c r="K59" s="57">
        <v>100</v>
      </c>
    </row>
    <row r="60" spans="1:11" x14ac:dyDescent="0.25">
      <c r="A60" s="57" t="s">
        <v>100</v>
      </c>
      <c r="B60" s="57"/>
      <c r="C60" s="57">
        <v>15359.81</v>
      </c>
      <c r="D60" s="57">
        <v>120400</v>
      </c>
      <c r="E60" s="57">
        <v>97000</v>
      </c>
      <c r="F60" s="57">
        <v>97000</v>
      </c>
      <c r="G60" s="57">
        <v>97000</v>
      </c>
      <c r="H60" s="57">
        <v>783.86379999999997</v>
      </c>
      <c r="I60" s="57">
        <v>80.564700000000002</v>
      </c>
      <c r="J60" s="57">
        <v>100</v>
      </c>
      <c r="K60" s="57">
        <v>100</v>
      </c>
    </row>
    <row r="61" spans="1:11" x14ac:dyDescent="0.25">
      <c r="A61" s="57" t="s">
        <v>101</v>
      </c>
      <c r="B61" s="57"/>
      <c r="C61" s="57">
        <v>15359.81</v>
      </c>
      <c r="D61" s="57">
        <v>86400</v>
      </c>
      <c r="E61" s="57">
        <v>82000</v>
      </c>
      <c r="F61" s="57">
        <v>82000</v>
      </c>
      <c r="G61" s="57">
        <v>82000</v>
      </c>
      <c r="H61" s="57">
        <v>562.50689999999997</v>
      </c>
      <c r="I61" s="57">
        <v>94.907399999999996</v>
      </c>
      <c r="J61" s="57">
        <v>100</v>
      </c>
      <c r="K61" s="57">
        <v>100</v>
      </c>
    </row>
    <row r="62" spans="1:11" x14ac:dyDescent="0.25">
      <c r="A62" s="57" t="s">
        <v>102</v>
      </c>
      <c r="B62" s="57"/>
      <c r="C62" s="57">
        <v>0</v>
      </c>
      <c r="D62" s="57">
        <v>34000</v>
      </c>
      <c r="E62" s="57">
        <v>15000</v>
      </c>
      <c r="F62" s="57">
        <v>15000</v>
      </c>
      <c r="G62" s="57">
        <v>15000</v>
      </c>
      <c r="H62" s="57">
        <v>0</v>
      </c>
      <c r="I62" s="57">
        <v>44.117600000000003</v>
      </c>
      <c r="J62" s="57">
        <v>100</v>
      </c>
      <c r="K62" s="57">
        <v>100</v>
      </c>
    </row>
    <row r="63" spans="1:11" x14ac:dyDescent="0.25">
      <c r="A63" s="64" t="s">
        <v>87</v>
      </c>
      <c r="B63" s="64"/>
      <c r="C63" s="65">
        <v>501377.08</v>
      </c>
      <c r="D63" s="65">
        <v>501320</v>
      </c>
      <c r="E63" s="65">
        <v>501320</v>
      </c>
      <c r="F63" s="65">
        <v>501320</v>
      </c>
      <c r="G63" s="65">
        <v>501320</v>
      </c>
      <c r="H63" s="65">
        <v>99.988600000000005</v>
      </c>
      <c r="I63" s="65">
        <v>100</v>
      </c>
      <c r="J63" s="65">
        <v>100</v>
      </c>
      <c r="K63" s="65">
        <v>100</v>
      </c>
    </row>
    <row r="64" spans="1:11" x14ac:dyDescent="0.25">
      <c r="A64" s="57" t="s">
        <v>95</v>
      </c>
      <c r="B64" s="57"/>
      <c r="C64" s="57">
        <v>501377.08</v>
      </c>
      <c r="D64" s="57">
        <v>501320</v>
      </c>
      <c r="E64" s="57">
        <v>501320</v>
      </c>
      <c r="F64" s="57">
        <v>501320</v>
      </c>
      <c r="G64" s="57">
        <v>501320</v>
      </c>
      <c r="H64" s="57">
        <v>99.988600000000005</v>
      </c>
      <c r="I64" s="57">
        <v>100</v>
      </c>
      <c r="J64" s="57">
        <v>100</v>
      </c>
      <c r="K64" s="57">
        <v>100</v>
      </c>
    </row>
    <row r="65" spans="1:11" x14ac:dyDescent="0.25">
      <c r="A65" s="57" t="s">
        <v>96</v>
      </c>
      <c r="B65" s="57"/>
      <c r="C65" s="57">
        <v>451187.62</v>
      </c>
      <c r="D65" s="57">
        <v>451188</v>
      </c>
      <c r="E65" s="57">
        <v>451188</v>
      </c>
      <c r="F65" s="57">
        <v>451188</v>
      </c>
      <c r="G65" s="57">
        <v>451188</v>
      </c>
      <c r="H65" s="57">
        <v>100</v>
      </c>
      <c r="I65" s="57">
        <v>100</v>
      </c>
      <c r="J65" s="57">
        <v>100</v>
      </c>
      <c r="K65" s="57">
        <v>100</v>
      </c>
    </row>
    <row r="66" spans="1:11" x14ac:dyDescent="0.25">
      <c r="A66" s="57" t="s">
        <v>97</v>
      </c>
      <c r="B66" s="57"/>
      <c r="C66" s="57">
        <v>50189.46</v>
      </c>
      <c r="D66" s="57">
        <v>50132</v>
      </c>
      <c r="E66" s="57">
        <v>50132</v>
      </c>
      <c r="F66" s="57">
        <v>50132</v>
      </c>
      <c r="G66" s="57">
        <v>50132</v>
      </c>
      <c r="H66" s="57">
        <v>99.885499999999993</v>
      </c>
      <c r="I66" s="57">
        <v>100</v>
      </c>
      <c r="J66" s="57">
        <v>100</v>
      </c>
      <c r="K66" s="57">
        <v>100</v>
      </c>
    </row>
    <row r="67" spans="1:11" x14ac:dyDescent="0.25">
      <c r="A67" s="64" t="s">
        <v>88</v>
      </c>
      <c r="B67" s="64"/>
      <c r="C67" s="65">
        <v>7963.38</v>
      </c>
      <c r="D67" s="65">
        <v>5309</v>
      </c>
      <c r="E67" s="65">
        <v>0</v>
      </c>
      <c r="F67" s="65">
        <v>0</v>
      </c>
      <c r="G67" s="65">
        <v>0</v>
      </c>
      <c r="H67" s="65">
        <v>66.667599999999993</v>
      </c>
      <c r="I67" s="65">
        <v>0</v>
      </c>
      <c r="J67" s="65">
        <v>0</v>
      </c>
      <c r="K67" s="65">
        <v>0</v>
      </c>
    </row>
    <row r="68" spans="1:11" x14ac:dyDescent="0.25">
      <c r="A68" s="57" t="s">
        <v>95</v>
      </c>
      <c r="B68" s="57"/>
      <c r="C68" s="57">
        <v>7963.38</v>
      </c>
      <c r="D68" s="57">
        <v>5309</v>
      </c>
      <c r="E68" s="57">
        <v>0</v>
      </c>
      <c r="F68" s="57">
        <v>0</v>
      </c>
      <c r="G68" s="57">
        <v>0</v>
      </c>
      <c r="H68" s="57">
        <v>66.667599999999993</v>
      </c>
      <c r="I68" s="57">
        <v>0</v>
      </c>
      <c r="J68" s="57">
        <v>0</v>
      </c>
      <c r="K68" s="57">
        <v>0</v>
      </c>
    </row>
    <row r="69" spans="1:11" x14ac:dyDescent="0.25">
      <c r="A69" s="57" t="s">
        <v>97</v>
      </c>
      <c r="B69" s="57"/>
      <c r="C69" s="57">
        <v>7963.38</v>
      </c>
      <c r="D69" s="57">
        <v>5309</v>
      </c>
      <c r="E69" s="57">
        <v>0</v>
      </c>
      <c r="F69" s="57">
        <v>0</v>
      </c>
      <c r="G69" s="57">
        <v>0</v>
      </c>
      <c r="H69" s="57">
        <v>66.667599999999993</v>
      </c>
      <c r="I69" s="57">
        <v>0</v>
      </c>
      <c r="J69" s="57">
        <v>0</v>
      </c>
      <c r="K69" s="57">
        <v>0</v>
      </c>
    </row>
    <row r="70" spans="1:11" x14ac:dyDescent="0.25">
      <c r="A70" s="64" t="s">
        <v>90</v>
      </c>
      <c r="B70" s="64"/>
      <c r="C70" s="65">
        <v>100125.52</v>
      </c>
      <c r="D70" s="65">
        <v>169694</v>
      </c>
      <c r="E70" s="65">
        <v>272496</v>
      </c>
      <c r="F70" s="65">
        <v>272496</v>
      </c>
      <c r="G70" s="65">
        <v>272496</v>
      </c>
      <c r="H70" s="65">
        <v>169.4812</v>
      </c>
      <c r="I70" s="65">
        <v>160.58080000000001</v>
      </c>
      <c r="J70" s="65">
        <v>100</v>
      </c>
      <c r="K70" s="65">
        <v>100</v>
      </c>
    </row>
    <row r="71" spans="1:11" x14ac:dyDescent="0.25">
      <c r="A71" s="57" t="s">
        <v>95</v>
      </c>
      <c r="B71" s="57"/>
      <c r="C71" s="57">
        <v>100125.52</v>
      </c>
      <c r="D71" s="57">
        <v>169694</v>
      </c>
      <c r="E71" s="57">
        <v>272496</v>
      </c>
      <c r="F71" s="57">
        <v>272496</v>
      </c>
      <c r="G71" s="57">
        <v>272496</v>
      </c>
      <c r="H71" s="57">
        <v>169.4812</v>
      </c>
      <c r="I71" s="57">
        <v>160.58080000000001</v>
      </c>
      <c r="J71" s="57">
        <v>100</v>
      </c>
      <c r="K71" s="57">
        <v>100</v>
      </c>
    </row>
    <row r="72" spans="1:11" x14ac:dyDescent="0.25">
      <c r="A72" s="57" t="s">
        <v>96</v>
      </c>
      <c r="B72" s="57"/>
      <c r="C72" s="57">
        <v>77348.33</v>
      </c>
      <c r="D72" s="57">
        <v>140395</v>
      </c>
      <c r="E72" s="57">
        <v>238248</v>
      </c>
      <c r="F72" s="57">
        <v>238248</v>
      </c>
      <c r="G72" s="57">
        <v>238248</v>
      </c>
      <c r="H72" s="57">
        <v>181.51</v>
      </c>
      <c r="I72" s="57">
        <v>169.69829999999999</v>
      </c>
      <c r="J72" s="57">
        <v>100</v>
      </c>
      <c r="K72" s="57">
        <v>100</v>
      </c>
    </row>
    <row r="73" spans="1:11" x14ac:dyDescent="0.25">
      <c r="A73" s="57" t="s">
        <v>97</v>
      </c>
      <c r="B73" s="57"/>
      <c r="C73" s="57">
        <v>21699.09</v>
      </c>
      <c r="D73" s="57">
        <v>27752</v>
      </c>
      <c r="E73" s="57">
        <v>31305</v>
      </c>
      <c r="F73" s="57">
        <v>31305</v>
      </c>
      <c r="G73" s="57">
        <v>31305</v>
      </c>
      <c r="H73" s="57">
        <v>127.8947</v>
      </c>
      <c r="I73" s="57">
        <v>112.8026</v>
      </c>
      <c r="J73" s="57">
        <v>100</v>
      </c>
      <c r="K73" s="57">
        <v>100</v>
      </c>
    </row>
    <row r="74" spans="1:11" x14ac:dyDescent="0.25">
      <c r="A74" s="57" t="s">
        <v>98</v>
      </c>
      <c r="B74" s="57"/>
      <c r="C74" s="57">
        <v>0</v>
      </c>
      <c r="D74" s="57">
        <v>22</v>
      </c>
      <c r="E74" s="57">
        <v>22</v>
      </c>
      <c r="F74" s="57">
        <v>22</v>
      </c>
      <c r="G74" s="57">
        <v>22</v>
      </c>
      <c r="H74" s="57">
        <v>0</v>
      </c>
      <c r="I74" s="57">
        <v>100</v>
      </c>
      <c r="J74" s="57">
        <v>100</v>
      </c>
      <c r="K74" s="57">
        <v>100</v>
      </c>
    </row>
    <row r="75" spans="1:11" x14ac:dyDescent="0.25">
      <c r="A75" s="57" t="s">
        <v>120</v>
      </c>
      <c r="B75" s="57"/>
      <c r="C75" s="57">
        <v>1078.0999999999999</v>
      </c>
      <c r="D75" s="57">
        <v>1525</v>
      </c>
      <c r="E75" s="57">
        <v>2921</v>
      </c>
      <c r="F75" s="57">
        <v>2921</v>
      </c>
      <c r="G75" s="57">
        <v>2921</v>
      </c>
      <c r="H75" s="57">
        <v>141.45249999999999</v>
      </c>
      <c r="I75" s="57">
        <v>191.54089999999999</v>
      </c>
      <c r="J75" s="57">
        <v>100</v>
      </c>
      <c r="K75" s="57">
        <v>100</v>
      </c>
    </row>
    <row r="76" spans="1:11" x14ac:dyDescent="0.25">
      <c r="A76" s="64" t="s">
        <v>91</v>
      </c>
      <c r="B76" s="64"/>
      <c r="C76" s="65">
        <v>0</v>
      </c>
      <c r="D76" s="65">
        <v>2728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</row>
    <row r="77" spans="1:11" x14ac:dyDescent="0.25">
      <c r="A77" s="57" t="s">
        <v>100</v>
      </c>
      <c r="B77" s="57"/>
      <c r="C77" s="57">
        <v>0</v>
      </c>
      <c r="D77" s="57">
        <v>2728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</row>
    <row r="78" spans="1:11" x14ac:dyDescent="0.25">
      <c r="A78" s="67" t="s">
        <v>101</v>
      </c>
      <c r="B78" s="67"/>
      <c r="C78" s="57">
        <v>0</v>
      </c>
      <c r="D78" s="57">
        <v>2728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</row>
    <row r="79" spans="1:11" x14ac:dyDescent="0.25">
      <c r="A79" s="77" t="s">
        <v>107</v>
      </c>
      <c r="B79" s="78"/>
      <c r="C79" s="74">
        <v>0</v>
      </c>
      <c r="D79" s="65">
        <v>-17192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</row>
    <row r="80" spans="1:11" x14ac:dyDescent="0.25">
      <c r="A80" s="75" t="s">
        <v>105</v>
      </c>
      <c r="B80" s="76"/>
      <c r="C80" s="66">
        <v>0</v>
      </c>
      <c r="D80" s="57">
        <v>-17192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</row>
    <row r="81" spans="1:11" x14ac:dyDescent="0.25">
      <c r="A81" s="68" t="s">
        <v>106</v>
      </c>
      <c r="B81" s="68"/>
      <c r="C81" s="57">
        <v>0</v>
      </c>
      <c r="D81" s="57">
        <v>-17192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</row>
  </sheetData>
  <mergeCells count="3">
    <mergeCell ref="A3:I3"/>
    <mergeCell ref="A5:I5"/>
    <mergeCell ref="A1:K1"/>
  </mergeCells>
  <pageMargins left="0.7" right="0.7" top="0.75" bottom="0.75" header="0.3" footer="0.3"/>
  <pageSetup paperSize="9" scale="83" fitToHeight="0" orientation="landscape" r:id="rId1"/>
  <rowBreaks count="2" manualBreakCount="2">
    <brk id="39" max="16383" man="1"/>
    <brk id="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A2" sqref="A2"/>
    </sheetView>
  </sheetViews>
  <sheetFormatPr defaultRowHeight="15" x14ac:dyDescent="0.25"/>
  <cols>
    <col min="1" max="2" width="7.42578125" customWidth="1"/>
    <col min="3" max="3" width="5.28515625" customWidth="1"/>
    <col min="4" max="4" width="31.7109375" customWidth="1"/>
    <col min="5" max="9" width="12.28515625" customWidth="1"/>
    <col min="10" max="10" width="15" customWidth="1"/>
  </cols>
  <sheetData>
    <row r="1" spans="1:11" ht="42" customHeight="1" x14ac:dyDescent="0.25">
      <c r="A1" s="153" t="s">
        <v>158</v>
      </c>
      <c r="B1" s="153"/>
      <c r="C1" s="153"/>
      <c r="D1" s="153"/>
      <c r="E1" s="153"/>
      <c r="F1" s="153"/>
      <c r="G1" s="154"/>
      <c r="H1" s="154"/>
      <c r="I1" s="154"/>
      <c r="J1" s="148"/>
      <c r="K1" s="148"/>
    </row>
    <row r="4" spans="1:11" ht="15" customHeight="1" x14ac:dyDescent="0.25">
      <c r="A4" s="177" t="s">
        <v>146</v>
      </c>
      <c r="B4" s="177"/>
      <c r="C4" s="177"/>
      <c r="D4" s="177"/>
      <c r="E4" s="177"/>
      <c r="F4" s="177"/>
      <c r="G4" s="177"/>
      <c r="H4" s="177"/>
      <c r="I4" s="177"/>
      <c r="J4" s="94"/>
    </row>
    <row r="5" spans="1:11" x14ac:dyDescent="0.25">
      <c r="A5" s="95"/>
      <c r="B5" s="96"/>
      <c r="C5" s="96"/>
      <c r="D5" s="96"/>
      <c r="E5" s="96"/>
      <c r="F5" s="96"/>
      <c r="G5" s="96"/>
      <c r="H5" s="97"/>
      <c r="I5" s="97"/>
      <c r="J5" s="97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1" s="138" customFormat="1" x14ac:dyDescent="0.25">
      <c r="A7" s="178" t="s">
        <v>121</v>
      </c>
      <c r="B7" s="178"/>
      <c r="C7" s="178"/>
      <c r="D7" s="178"/>
      <c r="E7" s="178"/>
      <c r="F7" s="137"/>
      <c r="G7" s="137"/>
      <c r="H7" s="137"/>
      <c r="I7" s="137"/>
      <c r="J7" s="137"/>
    </row>
    <row r="8" spans="1:11" s="138" customFormat="1" ht="16.5" customHeight="1" x14ac:dyDescent="0.25">
      <c r="A8" s="182" t="s">
        <v>56</v>
      </c>
      <c r="B8" s="182"/>
      <c r="C8" s="182"/>
      <c r="D8" s="182"/>
      <c r="E8" s="182"/>
      <c r="F8" s="183"/>
    </row>
    <row r="9" spans="1:11" ht="24" x14ac:dyDescent="0.25">
      <c r="A9" s="119" t="s">
        <v>4</v>
      </c>
      <c r="B9" s="120" t="s">
        <v>5</v>
      </c>
      <c r="C9" s="120" t="s">
        <v>122</v>
      </c>
      <c r="D9" s="120" t="s">
        <v>123</v>
      </c>
      <c r="E9" s="120" t="s">
        <v>135</v>
      </c>
      <c r="F9" s="119" t="s">
        <v>136</v>
      </c>
      <c r="G9" s="119" t="s">
        <v>137</v>
      </c>
      <c r="H9" s="119" t="s">
        <v>138</v>
      </c>
      <c r="I9" s="119" t="s">
        <v>139</v>
      </c>
    </row>
    <row r="10" spans="1:11" x14ac:dyDescent="0.25">
      <c r="A10" s="99">
        <v>6</v>
      </c>
      <c r="B10" s="100"/>
      <c r="C10" s="100"/>
      <c r="D10" s="101" t="s">
        <v>124</v>
      </c>
      <c r="E10" s="102"/>
      <c r="F10" s="103"/>
      <c r="G10" s="103"/>
      <c r="H10" s="103"/>
      <c r="I10" s="103"/>
    </row>
    <row r="11" spans="1:11" ht="24" x14ac:dyDescent="0.25">
      <c r="A11" s="104"/>
      <c r="B11" s="101">
        <v>63</v>
      </c>
      <c r="C11" s="101"/>
      <c r="D11" s="101" t="s">
        <v>125</v>
      </c>
      <c r="E11" s="105">
        <v>-18139</v>
      </c>
      <c r="F11" s="106">
        <f>SUM(F12:F13)</f>
        <v>-11883</v>
      </c>
      <c r="G11" s="106"/>
      <c r="H11" s="106"/>
      <c r="I11" s="106"/>
    </row>
    <row r="12" spans="1:11" ht="24" x14ac:dyDescent="0.25">
      <c r="A12" s="104"/>
      <c r="B12" s="101"/>
      <c r="C12" s="100" t="s">
        <v>132</v>
      </c>
      <c r="D12" s="100" t="s">
        <v>133</v>
      </c>
      <c r="E12" s="105"/>
      <c r="F12" s="108">
        <v>5309</v>
      </c>
      <c r="G12" s="106"/>
      <c r="H12" s="106"/>
      <c r="I12" s="106"/>
    </row>
    <row r="13" spans="1:11" ht="24" x14ac:dyDescent="0.25">
      <c r="A13" s="104"/>
      <c r="B13" s="100"/>
      <c r="C13" s="100" t="s">
        <v>126</v>
      </c>
      <c r="D13" s="100" t="s">
        <v>127</v>
      </c>
      <c r="E13" s="107">
        <v>-18139</v>
      </c>
      <c r="F13" s="108">
        <v>-17192</v>
      </c>
      <c r="G13" s="108"/>
      <c r="H13" s="108"/>
      <c r="I13" s="108"/>
    </row>
    <row r="14" spans="1:11" ht="36" x14ac:dyDescent="0.25">
      <c r="A14" s="109"/>
      <c r="B14" s="109">
        <v>65</v>
      </c>
      <c r="C14" s="109"/>
      <c r="D14" s="109" t="s">
        <v>128</v>
      </c>
      <c r="E14" s="110">
        <v>1415</v>
      </c>
      <c r="F14" s="112">
        <f>SUM(F15)</f>
        <v>1084</v>
      </c>
      <c r="G14" s="112"/>
      <c r="H14" s="112"/>
      <c r="I14" s="112"/>
    </row>
    <row r="15" spans="1:11" ht="24" x14ac:dyDescent="0.25">
      <c r="A15" s="113"/>
      <c r="B15" s="113"/>
      <c r="C15" s="114" t="s">
        <v>129</v>
      </c>
      <c r="D15" s="113" t="s">
        <v>130</v>
      </c>
      <c r="E15" s="115">
        <v>1415</v>
      </c>
      <c r="F15" s="116">
        <v>1084</v>
      </c>
      <c r="G15" s="116"/>
      <c r="H15" s="116"/>
      <c r="I15" s="116"/>
    </row>
    <row r="16" spans="1:11" ht="24" x14ac:dyDescent="0.25">
      <c r="A16" s="113"/>
      <c r="B16" s="109">
        <v>66</v>
      </c>
      <c r="C16" s="114"/>
      <c r="D16" s="109" t="s">
        <v>141</v>
      </c>
      <c r="E16" s="115"/>
      <c r="F16" s="112">
        <f>SUM(F17)</f>
        <v>1967</v>
      </c>
      <c r="G16" s="116"/>
      <c r="H16" s="116"/>
      <c r="I16" s="116"/>
    </row>
    <row r="17" spans="1:9" x14ac:dyDescent="0.25">
      <c r="A17" s="113"/>
      <c r="B17" s="113"/>
      <c r="C17" s="114" t="s">
        <v>140</v>
      </c>
      <c r="D17" s="113" t="s">
        <v>142</v>
      </c>
      <c r="E17" s="115"/>
      <c r="F17" s="116">
        <v>1967</v>
      </c>
      <c r="G17" s="116"/>
      <c r="H17" s="116"/>
      <c r="I17" s="116"/>
    </row>
    <row r="18" spans="1:9" ht="24.75" x14ac:dyDescent="0.25">
      <c r="A18" s="109"/>
      <c r="B18" s="109">
        <v>67</v>
      </c>
      <c r="C18" s="109"/>
      <c r="D18" s="125" t="s">
        <v>131</v>
      </c>
      <c r="E18" s="111">
        <v>7963</v>
      </c>
      <c r="F18" s="112"/>
      <c r="G18" s="112"/>
      <c r="H18" s="112"/>
      <c r="I18" s="112"/>
    </row>
    <row r="19" spans="1:9" ht="24" x14ac:dyDescent="0.25">
      <c r="A19" s="109"/>
      <c r="B19" s="109"/>
      <c r="C19" s="113" t="s">
        <v>132</v>
      </c>
      <c r="D19" s="104" t="s">
        <v>133</v>
      </c>
      <c r="E19" s="115">
        <v>7963</v>
      </c>
      <c r="F19" s="112"/>
      <c r="G19" s="112"/>
      <c r="H19" s="112"/>
      <c r="I19" s="112"/>
    </row>
    <row r="20" spans="1:9" ht="24.75" x14ac:dyDescent="0.25">
      <c r="A20" s="109"/>
      <c r="B20" s="109">
        <v>72</v>
      </c>
      <c r="C20" s="109"/>
      <c r="D20" s="125" t="s">
        <v>143</v>
      </c>
      <c r="E20" s="111"/>
      <c r="F20" s="112">
        <v>2728</v>
      </c>
      <c r="G20" s="112"/>
      <c r="H20" s="112"/>
      <c r="I20" s="112"/>
    </row>
    <row r="21" spans="1:9" x14ac:dyDescent="0.25">
      <c r="A21" s="113"/>
      <c r="B21" s="113"/>
      <c r="C21" s="117" t="s">
        <v>144</v>
      </c>
      <c r="D21" s="124" t="s">
        <v>145</v>
      </c>
      <c r="E21" s="115"/>
      <c r="F21" s="116">
        <v>2728</v>
      </c>
      <c r="G21" s="116"/>
      <c r="H21" s="116"/>
      <c r="I21" s="116"/>
    </row>
    <row r="22" spans="1:9" x14ac:dyDescent="0.25">
      <c r="A22" s="98"/>
      <c r="B22" s="98"/>
      <c r="C22" s="98"/>
      <c r="D22" s="98"/>
      <c r="E22" s="98"/>
      <c r="F22" s="139"/>
      <c r="G22" s="98"/>
      <c r="H22" s="98"/>
      <c r="I22" s="98"/>
    </row>
    <row r="23" spans="1:9" x14ac:dyDescent="0.25">
      <c r="A23" s="179" t="s">
        <v>134</v>
      </c>
      <c r="B23" s="180"/>
      <c r="C23" s="180"/>
      <c r="D23" s="181"/>
      <c r="E23" s="118">
        <v>-8761</v>
      </c>
      <c r="F23" s="118">
        <f>F11+F14+F16+F20</f>
        <v>-6104</v>
      </c>
      <c r="G23" s="118"/>
      <c r="H23" s="118"/>
      <c r="I23" s="118"/>
    </row>
    <row r="24" spans="1:9" x14ac:dyDescent="0.25">
      <c r="A24" s="98"/>
      <c r="B24" s="98"/>
      <c r="C24" s="98"/>
      <c r="D24" s="98"/>
      <c r="E24" s="98"/>
      <c r="F24" s="136"/>
      <c r="G24" s="98"/>
      <c r="H24" s="98"/>
      <c r="I24" s="98"/>
    </row>
  </sheetData>
  <mergeCells count="5">
    <mergeCell ref="A4:I4"/>
    <mergeCell ref="A7:E7"/>
    <mergeCell ref="A23:D23"/>
    <mergeCell ref="A8:F8"/>
    <mergeCell ref="A1:K1"/>
  </mergeCells>
  <pageMargins left="0.7" right="0.7" top="0.75" bottom="0.75" header="0.3" footer="0.3"/>
  <pageSetup paperSize="9" scale="9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59.85546875" customWidth="1"/>
    <col min="3" max="3" width="12.28515625" customWidth="1"/>
    <col min="4" max="4" width="12.42578125" customWidth="1"/>
    <col min="5" max="5" width="12.140625" customWidth="1"/>
    <col min="6" max="6" width="12.5703125" customWidth="1"/>
    <col min="7" max="7" width="12.28515625" customWidth="1"/>
    <col min="8" max="8" width="9" customWidth="1"/>
    <col min="9" max="9" width="8.85546875" customWidth="1"/>
    <col min="10" max="10" width="8.28515625" customWidth="1"/>
    <col min="11" max="11" width="8.7109375" customWidth="1"/>
  </cols>
  <sheetData>
    <row r="1" spans="1:11" ht="37.5" customHeight="1" x14ac:dyDescent="0.25">
      <c r="A1" s="153" t="s">
        <v>158</v>
      </c>
      <c r="B1" s="153"/>
      <c r="C1" s="153"/>
      <c r="D1" s="153"/>
      <c r="E1" s="153"/>
      <c r="F1" s="153"/>
      <c r="G1" s="154"/>
      <c r="H1" s="154"/>
      <c r="I1" s="154"/>
      <c r="J1" s="148"/>
      <c r="K1" s="148"/>
    </row>
    <row r="2" spans="1:11" ht="14.25" customHeight="1" x14ac:dyDescent="0.25">
      <c r="A2" s="4"/>
      <c r="B2" s="4"/>
      <c r="C2" s="4"/>
      <c r="D2" s="4"/>
      <c r="E2" s="4"/>
      <c r="F2" s="4"/>
      <c r="G2" s="4"/>
      <c r="H2" s="5"/>
      <c r="I2" s="5"/>
    </row>
    <row r="3" spans="1:11" ht="16.5" customHeight="1" x14ac:dyDescent="0.25">
      <c r="A3" s="173" t="s">
        <v>9</v>
      </c>
      <c r="B3" s="175"/>
      <c r="C3" s="175"/>
      <c r="D3" s="175"/>
      <c r="E3" s="175"/>
      <c r="F3" s="175"/>
      <c r="G3" s="175"/>
      <c r="H3" s="175"/>
      <c r="I3" s="175"/>
    </row>
    <row r="4" spans="1:11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1" x14ac:dyDescent="0.25">
      <c r="C5" s="55" t="s">
        <v>58</v>
      </c>
      <c r="D5" s="55" t="s">
        <v>59</v>
      </c>
      <c r="E5" s="55" t="s">
        <v>59</v>
      </c>
      <c r="F5" s="55" t="s">
        <v>60</v>
      </c>
      <c r="G5" s="55" t="s">
        <v>60</v>
      </c>
      <c r="H5" s="55" t="s">
        <v>61</v>
      </c>
      <c r="I5" s="55" t="s">
        <v>61</v>
      </c>
      <c r="J5" s="55" t="s">
        <v>61</v>
      </c>
      <c r="K5" s="55" t="s">
        <v>61</v>
      </c>
    </row>
    <row r="6" spans="1:11" ht="15" customHeight="1" x14ac:dyDescent="0.25">
      <c r="C6" s="55" t="s">
        <v>62</v>
      </c>
      <c r="D6" s="55" t="s">
        <v>63</v>
      </c>
      <c r="E6" s="55" t="s">
        <v>64</v>
      </c>
      <c r="F6" s="55" t="s">
        <v>65</v>
      </c>
      <c r="G6" s="55" t="s">
        <v>66</v>
      </c>
      <c r="H6" s="55" t="s">
        <v>67</v>
      </c>
      <c r="I6" s="55" t="s">
        <v>68</v>
      </c>
      <c r="J6" s="55" t="s">
        <v>69</v>
      </c>
      <c r="K6" s="55" t="s">
        <v>70</v>
      </c>
    </row>
    <row r="7" spans="1:11" ht="15" customHeight="1" x14ac:dyDescent="0.25">
      <c r="A7" s="53" t="s">
        <v>71</v>
      </c>
      <c r="B7" s="53" t="s">
        <v>72</v>
      </c>
      <c r="C7" s="55">
        <v>2022</v>
      </c>
      <c r="D7" s="55" t="s">
        <v>73</v>
      </c>
      <c r="E7" s="55" t="s">
        <v>74</v>
      </c>
      <c r="F7" s="55" t="s">
        <v>75</v>
      </c>
      <c r="G7" s="55" t="s">
        <v>76</v>
      </c>
      <c r="H7" s="55" t="s">
        <v>77</v>
      </c>
      <c r="I7" s="55" t="s">
        <v>78</v>
      </c>
      <c r="J7" s="55" t="s">
        <v>79</v>
      </c>
      <c r="K7" s="55" t="s">
        <v>80</v>
      </c>
    </row>
    <row r="8" spans="1:11" ht="15" customHeight="1" x14ac:dyDescent="0.25">
      <c r="A8" s="50" t="s">
        <v>94</v>
      </c>
      <c r="B8" s="56"/>
      <c r="C8" s="57">
        <v>933287.36</v>
      </c>
      <c r="D8" s="57">
        <v>1285807</v>
      </c>
      <c r="E8" s="57">
        <v>1601627</v>
      </c>
      <c r="F8" s="57">
        <v>1601627</v>
      </c>
      <c r="G8" s="57">
        <v>1601627</v>
      </c>
      <c r="H8" s="57">
        <v>137.77180000000001</v>
      </c>
      <c r="I8" s="57">
        <v>124.562</v>
      </c>
      <c r="J8" s="57">
        <v>100</v>
      </c>
      <c r="K8" s="57">
        <v>100</v>
      </c>
    </row>
    <row r="9" spans="1:11" x14ac:dyDescent="0.25">
      <c r="A9" s="92" t="s">
        <v>108</v>
      </c>
      <c r="B9" s="92"/>
      <c r="C9" s="93">
        <v>933287.36</v>
      </c>
      <c r="D9" s="93">
        <v>1285807</v>
      </c>
      <c r="E9" s="93">
        <v>1601627</v>
      </c>
      <c r="F9" s="93">
        <v>1601627</v>
      </c>
      <c r="G9" s="93">
        <v>1601627</v>
      </c>
      <c r="H9" s="93">
        <v>137.77180000000001</v>
      </c>
      <c r="I9" s="93">
        <v>124.562</v>
      </c>
      <c r="J9" s="93">
        <v>100</v>
      </c>
      <c r="K9" s="93">
        <v>100</v>
      </c>
    </row>
    <row r="10" spans="1:11" x14ac:dyDescent="0.25">
      <c r="A10" s="84" t="s">
        <v>109</v>
      </c>
      <c r="B10" s="84"/>
      <c r="C10" s="85">
        <v>0</v>
      </c>
      <c r="D10" s="85">
        <v>8037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</row>
    <row r="11" spans="1:11" x14ac:dyDescent="0.25">
      <c r="A11" s="60" t="s">
        <v>110</v>
      </c>
      <c r="B11" s="60"/>
      <c r="C11" s="61">
        <v>0</v>
      </c>
      <c r="D11" s="61">
        <v>5309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ht="15" customHeight="1" x14ac:dyDescent="0.25">
      <c r="A12" s="121" t="s">
        <v>88</v>
      </c>
      <c r="B12" s="121"/>
      <c r="C12" s="122">
        <v>0</v>
      </c>
      <c r="D12" s="122">
        <v>5309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</row>
    <row r="13" spans="1:11" ht="14.25" customHeight="1" x14ac:dyDescent="0.25">
      <c r="A13" s="57" t="s">
        <v>95</v>
      </c>
      <c r="B13" s="57"/>
      <c r="C13" s="57">
        <v>0</v>
      </c>
      <c r="D13" s="57">
        <v>5309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15" customHeight="1" x14ac:dyDescent="0.25">
      <c r="A14" s="57" t="s">
        <v>97</v>
      </c>
      <c r="B14" s="57"/>
      <c r="C14" s="57">
        <v>0</v>
      </c>
      <c r="D14" s="57">
        <v>5309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s="86" t="s">
        <v>111</v>
      </c>
      <c r="B15" s="86"/>
      <c r="C15" s="87">
        <v>0</v>
      </c>
      <c r="D15" s="87">
        <v>2728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</row>
    <row r="16" spans="1:11" x14ac:dyDescent="0.25">
      <c r="A16" s="121" t="s">
        <v>91</v>
      </c>
      <c r="B16" s="121"/>
      <c r="C16" s="122">
        <v>0</v>
      </c>
      <c r="D16" s="122">
        <v>2728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1" ht="15" customHeight="1" x14ac:dyDescent="0.25">
      <c r="A17" s="57" t="s">
        <v>100</v>
      </c>
      <c r="B17" s="57"/>
      <c r="C17" s="57">
        <v>0</v>
      </c>
      <c r="D17" s="57">
        <v>2728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s="57" t="s">
        <v>101</v>
      </c>
      <c r="B18" s="57"/>
      <c r="C18" s="57">
        <v>0</v>
      </c>
      <c r="D18" s="57">
        <v>2728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90" t="s">
        <v>112</v>
      </c>
      <c r="B19" s="90"/>
      <c r="C19" s="91">
        <v>933287.36</v>
      </c>
      <c r="D19" s="91">
        <v>1277770</v>
      </c>
      <c r="E19" s="91">
        <v>1601627</v>
      </c>
      <c r="F19" s="91">
        <v>1601627</v>
      </c>
      <c r="G19" s="91">
        <v>1601627</v>
      </c>
      <c r="H19" s="91">
        <v>136.91059999999999</v>
      </c>
      <c r="I19" s="91">
        <v>125.3454</v>
      </c>
      <c r="J19" s="91">
        <v>100</v>
      </c>
      <c r="K19" s="91">
        <v>100</v>
      </c>
    </row>
    <row r="20" spans="1:11" x14ac:dyDescent="0.25">
      <c r="A20" s="88" t="s">
        <v>113</v>
      </c>
      <c r="B20" s="88"/>
      <c r="C20" s="89">
        <v>933287.36</v>
      </c>
      <c r="D20" s="89">
        <v>1277770</v>
      </c>
      <c r="E20" s="89">
        <v>1601627</v>
      </c>
      <c r="F20" s="89">
        <v>1601627</v>
      </c>
      <c r="G20" s="89">
        <v>1601627</v>
      </c>
      <c r="H20" s="89">
        <v>136.91059999999999</v>
      </c>
      <c r="I20" s="89">
        <v>125.3454</v>
      </c>
      <c r="J20" s="89">
        <v>100</v>
      </c>
      <c r="K20" s="89">
        <v>100</v>
      </c>
    </row>
    <row r="21" spans="1:11" x14ac:dyDescent="0.25">
      <c r="A21" s="84" t="s">
        <v>109</v>
      </c>
      <c r="B21" s="84"/>
      <c r="C21" s="85">
        <v>431910.28</v>
      </c>
      <c r="D21" s="85">
        <v>776450</v>
      </c>
      <c r="E21" s="85">
        <v>1100307</v>
      </c>
      <c r="F21" s="85">
        <v>1100307</v>
      </c>
      <c r="G21" s="85">
        <v>1100307</v>
      </c>
      <c r="H21" s="85">
        <v>179.77109999999999</v>
      </c>
      <c r="I21" s="85">
        <v>141.7099</v>
      </c>
      <c r="J21" s="85">
        <v>100</v>
      </c>
      <c r="K21" s="85">
        <v>100</v>
      </c>
    </row>
    <row r="22" spans="1:11" x14ac:dyDescent="0.25">
      <c r="A22" s="60" t="s">
        <v>110</v>
      </c>
      <c r="B22" s="60"/>
      <c r="C22" s="61">
        <v>416550.47</v>
      </c>
      <c r="D22" s="61">
        <v>656050</v>
      </c>
      <c r="E22" s="61">
        <v>1003307</v>
      </c>
      <c r="F22" s="61">
        <v>1003307</v>
      </c>
      <c r="G22" s="61">
        <v>1003307</v>
      </c>
      <c r="H22" s="61">
        <v>157.49590000000001</v>
      </c>
      <c r="I22" s="61">
        <v>152.9314</v>
      </c>
      <c r="J22" s="61">
        <v>100</v>
      </c>
      <c r="K22" s="61">
        <v>100</v>
      </c>
    </row>
    <row r="23" spans="1:11" x14ac:dyDescent="0.25">
      <c r="A23" s="121" t="s">
        <v>82</v>
      </c>
      <c r="B23" s="121"/>
      <c r="C23" s="122">
        <v>204949.51</v>
      </c>
      <c r="D23" s="122">
        <v>347351</v>
      </c>
      <c r="E23" s="122">
        <v>557774</v>
      </c>
      <c r="F23" s="122">
        <v>557774</v>
      </c>
      <c r="G23" s="122">
        <v>557774</v>
      </c>
      <c r="H23" s="122">
        <v>169.4812</v>
      </c>
      <c r="I23" s="122">
        <v>160.57929999999999</v>
      </c>
      <c r="J23" s="122">
        <v>100</v>
      </c>
      <c r="K23" s="122">
        <v>100</v>
      </c>
    </row>
    <row r="24" spans="1:11" x14ac:dyDescent="0.25">
      <c r="A24" s="57" t="s">
        <v>95</v>
      </c>
      <c r="B24" s="57"/>
      <c r="C24" s="57">
        <v>204949.51</v>
      </c>
      <c r="D24" s="57">
        <v>347351</v>
      </c>
      <c r="E24" s="57">
        <v>557774</v>
      </c>
      <c r="F24" s="57">
        <v>557774</v>
      </c>
      <c r="G24" s="57">
        <v>557774</v>
      </c>
      <c r="H24" s="57">
        <v>169.4812</v>
      </c>
      <c r="I24" s="57">
        <v>160.57929999999999</v>
      </c>
      <c r="J24" s="57">
        <v>100</v>
      </c>
      <c r="K24" s="57">
        <v>100</v>
      </c>
    </row>
    <row r="25" spans="1:11" x14ac:dyDescent="0.25">
      <c r="A25" s="57" t="s">
        <v>96</v>
      </c>
      <c r="B25" s="57"/>
      <c r="C25" s="57">
        <v>156486.28</v>
      </c>
      <c r="D25" s="57">
        <v>287381</v>
      </c>
      <c r="E25" s="57">
        <v>487674</v>
      </c>
      <c r="F25" s="57">
        <v>487674</v>
      </c>
      <c r="G25" s="57">
        <v>487674</v>
      </c>
      <c r="H25" s="57">
        <v>183.64609999999999</v>
      </c>
      <c r="I25" s="57">
        <v>169.69589999999999</v>
      </c>
      <c r="J25" s="57">
        <v>100</v>
      </c>
      <c r="K25" s="57">
        <v>100</v>
      </c>
    </row>
    <row r="26" spans="1:11" x14ac:dyDescent="0.25">
      <c r="A26" s="57" t="s">
        <v>97</v>
      </c>
      <c r="B26" s="57"/>
      <c r="C26" s="57">
        <v>45342.53</v>
      </c>
      <c r="D26" s="57">
        <v>56804</v>
      </c>
      <c r="E26" s="57">
        <v>64076</v>
      </c>
      <c r="F26" s="57">
        <v>64076</v>
      </c>
      <c r="G26" s="57">
        <v>64076</v>
      </c>
      <c r="H26" s="57">
        <v>125.2775</v>
      </c>
      <c r="I26" s="57">
        <v>112.8019</v>
      </c>
      <c r="J26" s="57">
        <v>100</v>
      </c>
      <c r="K26" s="57">
        <v>100</v>
      </c>
    </row>
    <row r="27" spans="1:11" x14ac:dyDescent="0.25">
      <c r="A27" s="57" t="s">
        <v>98</v>
      </c>
      <c r="B27" s="57"/>
      <c r="C27" s="57">
        <v>0</v>
      </c>
      <c r="D27" s="57">
        <v>45</v>
      </c>
      <c r="E27" s="57">
        <v>45</v>
      </c>
      <c r="F27" s="57">
        <v>45</v>
      </c>
      <c r="G27" s="57">
        <v>45</v>
      </c>
      <c r="H27" s="57">
        <v>0</v>
      </c>
      <c r="I27" s="57">
        <v>100</v>
      </c>
      <c r="J27" s="57">
        <v>100</v>
      </c>
      <c r="K27" s="57">
        <v>100</v>
      </c>
    </row>
    <row r="28" spans="1:11" x14ac:dyDescent="0.25">
      <c r="A28" s="57" t="s">
        <v>99</v>
      </c>
      <c r="B28" s="57"/>
      <c r="C28" s="57">
        <v>3120.7</v>
      </c>
      <c r="D28" s="57">
        <v>3121</v>
      </c>
      <c r="E28" s="57">
        <v>5979</v>
      </c>
      <c r="F28" s="57">
        <v>5979</v>
      </c>
      <c r="G28" s="57">
        <v>5979</v>
      </c>
      <c r="H28" s="57">
        <v>100.00960000000001</v>
      </c>
      <c r="I28" s="57">
        <v>191.57320000000001</v>
      </c>
      <c r="J28" s="57">
        <v>100</v>
      </c>
      <c r="K28" s="57">
        <v>100</v>
      </c>
    </row>
    <row r="29" spans="1:11" x14ac:dyDescent="0.25">
      <c r="A29" s="121" t="s">
        <v>84</v>
      </c>
      <c r="B29" s="121"/>
      <c r="C29" s="122">
        <v>16440.07</v>
      </c>
      <c r="D29" s="122">
        <v>15243</v>
      </c>
      <c r="E29" s="122">
        <v>30000</v>
      </c>
      <c r="F29" s="122">
        <v>30000</v>
      </c>
      <c r="G29" s="122">
        <v>30000</v>
      </c>
      <c r="H29" s="122">
        <v>92.718500000000006</v>
      </c>
      <c r="I29" s="122">
        <v>196.8116</v>
      </c>
      <c r="J29" s="122">
        <v>100</v>
      </c>
      <c r="K29" s="122">
        <v>100</v>
      </c>
    </row>
    <row r="30" spans="1:11" x14ac:dyDescent="0.25">
      <c r="A30" s="57" t="s">
        <v>95</v>
      </c>
      <c r="B30" s="57"/>
      <c r="C30" s="57">
        <v>16440.07</v>
      </c>
      <c r="D30" s="57">
        <v>15243</v>
      </c>
      <c r="E30" s="57">
        <v>30000</v>
      </c>
      <c r="F30" s="57">
        <v>30000</v>
      </c>
      <c r="G30" s="57">
        <v>30000</v>
      </c>
      <c r="H30" s="57">
        <v>92.718500000000006</v>
      </c>
      <c r="I30" s="57">
        <v>196.8116</v>
      </c>
      <c r="J30" s="57">
        <v>100</v>
      </c>
      <c r="K30" s="57">
        <v>100</v>
      </c>
    </row>
    <row r="31" spans="1:11" x14ac:dyDescent="0.25">
      <c r="A31" s="57" t="s">
        <v>97</v>
      </c>
      <c r="B31" s="57"/>
      <c r="C31" s="57">
        <v>16439.73</v>
      </c>
      <c r="D31" s="57">
        <v>15177</v>
      </c>
      <c r="E31" s="57">
        <v>29934</v>
      </c>
      <c r="F31" s="57">
        <v>29934</v>
      </c>
      <c r="G31" s="57">
        <v>29934</v>
      </c>
      <c r="H31" s="57">
        <v>92.319000000000003</v>
      </c>
      <c r="I31" s="57">
        <v>197.23259999999999</v>
      </c>
      <c r="J31" s="57">
        <v>100</v>
      </c>
      <c r="K31" s="57">
        <v>100</v>
      </c>
    </row>
    <row r="32" spans="1:11" x14ac:dyDescent="0.25">
      <c r="A32" s="57" t="s">
        <v>98</v>
      </c>
      <c r="B32" s="57"/>
      <c r="C32" s="57">
        <v>0.34</v>
      </c>
      <c r="D32" s="57">
        <v>66</v>
      </c>
      <c r="E32" s="57">
        <v>66</v>
      </c>
      <c r="F32" s="57">
        <v>66</v>
      </c>
      <c r="G32" s="57">
        <v>66</v>
      </c>
      <c r="H32" s="57">
        <v>19411.7647</v>
      </c>
      <c r="I32" s="57">
        <v>100</v>
      </c>
      <c r="J32" s="57">
        <v>100</v>
      </c>
      <c r="K32" s="57">
        <v>100</v>
      </c>
    </row>
    <row r="33" spans="1:11" x14ac:dyDescent="0.25">
      <c r="A33" s="57" t="s">
        <v>96</v>
      </c>
      <c r="B33" s="57"/>
      <c r="C33" s="57">
        <v>0.06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</row>
    <row r="34" spans="1:11" x14ac:dyDescent="0.25">
      <c r="A34" s="57" t="s">
        <v>97</v>
      </c>
      <c r="B34" s="57"/>
      <c r="C34" s="57">
        <v>-7.0000000000000007E-2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</row>
    <row r="35" spans="1:11" x14ac:dyDescent="0.25">
      <c r="A35" s="57" t="s">
        <v>99</v>
      </c>
      <c r="B35" s="57"/>
      <c r="C35" s="57">
        <v>0.01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</row>
    <row r="36" spans="1:11" x14ac:dyDescent="0.25">
      <c r="A36" s="121" t="s">
        <v>85</v>
      </c>
      <c r="B36" s="121"/>
      <c r="C36" s="122">
        <v>87071.99</v>
      </c>
      <c r="D36" s="122">
        <v>123762</v>
      </c>
      <c r="E36" s="122">
        <v>143037</v>
      </c>
      <c r="F36" s="122">
        <v>143037</v>
      </c>
      <c r="G36" s="122">
        <v>143037</v>
      </c>
      <c r="H36" s="122">
        <v>142.13749999999999</v>
      </c>
      <c r="I36" s="122">
        <v>115.5742</v>
      </c>
      <c r="J36" s="122">
        <v>100</v>
      </c>
      <c r="K36" s="122">
        <v>100</v>
      </c>
    </row>
    <row r="37" spans="1:11" x14ac:dyDescent="0.25">
      <c r="A37" s="57" t="s">
        <v>95</v>
      </c>
      <c r="B37" s="57"/>
      <c r="C37" s="57">
        <v>87071.99</v>
      </c>
      <c r="D37" s="57">
        <v>123762</v>
      </c>
      <c r="E37" s="57">
        <v>143037</v>
      </c>
      <c r="F37" s="57">
        <v>143037</v>
      </c>
      <c r="G37" s="57">
        <v>143037</v>
      </c>
      <c r="H37" s="57">
        <v>142.13749999999999</v>
      </c>
      <c r="I37" s="57">
        <v>115.5742</v>
      </c>
      <c r="J37" s="57">
        <v>100</v>
      </c>
      <c r="K37" s="57">
        <v>100</v>
      </c>
    </row>
    <row r="38" spans="1:11" x14ac:dyDescent="0.25">
      <c r="A38" s="57" t="s">
        <v>96</v>
      </c>
      <c r="B38" s="57"/>
      <c r="C38" s="57">
        <v>0</v>
      </c>
      <c r="D38" s="57">
        <v>16564</v>
      </c>
      <c r="E38" s="57">
        <v>16564</v>
      </c>
      <c r="F38" s="57">
        <v>16564</v>
      </c>
      <c r="G38" s="57">
        <v>16564</v>
      </c>
      <c r="H38" s="57">
        <v>0</v>
      </c>
      <c r="I38" s="57">
        <v>100</v>
      </c>
      <c r="J38" s="57">
        <v>100</v>
      </c>
      <c r="K38" s="57">
        <v>100</v>
      </c>
    </row>
    <row r="39" spans="1:11" x14ac:dyDescent="0.25">
      <c r="A39" s="57" t="s">
        <v>97</v>
      </c>
      <c r="B39" s="57"/>
      <c r="C39" s="57">
        <v>84423.78</v>
      </c>
      <c r="D39" s="57">
        <v>102553</v>
      </c>
      <c r="E39" s="57">
        <v>117573</v>
      </c>
      <c r="F39" s="57">
        <v>117573</v>
      </c>
      <c r="G39" s="57">
        <v>117573</v>
      </c>
      <c r="H39" s="57">
        <v>121.474</v>
      </c>
      <c r="I39" s="57">
        <v>114.646</v>
      </c>
      <c r="J39" s="57">
        <v>100</v>
      </c>
      <c r="K39" s="57">
        <v>100</v>
      </c>
    </row>
    <row r="40" spans="1:11" x14ac:dyDescent="0.25">
      <c r="A40" s="57" t="s">
        <v>99</v>
      </c>
      <c r="B40" s="57"/>
      <c r="C40" s="57">
        <v>2648.21</v>
      </c>
      <c r="D40" s="57">
        <v>4645</v>
      </c>
      <c r="E40" s="57">
        <v>8900</v>
      </c>
      <c r="F40" s="57">
        <v>8900</v>
      </c>
      <c r="G40" s="57">
        <v>8900</v>
      </c>
      <c r="H40" s="57">
        <v>175.4014</v>
      </c>
      <c r="I40" s="57">
        <v>191.60380000000001</v>
      </c>
      <c r="J40" s="57">
        <v>100</v>
      </c>
      <c r="K40" s="57">
        <v>100</v>
      </c>
    </row>
    <row r="41" spans="1:11" x14ac:dyDescent="0.25">
      <c r="A41" s="121" t="s">
        <v>88</v>
      </c>
      <c r="B41" s="121"/>
      <c r="C41" s="122">
        <v>7963.38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</row>
    <row r="42" spans="1:11" x14ac:dyDescent="0.25">
      <c r="A42" s="123" t="s">
        <v>95</v>
      </c>
      <c r="B42" s="123"/>
      <c r="C42" s="123">
        <v>7963.38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</row>
    <row r="43" spans="1:11" x14ac:dyDescent="0.25">
      <c r="A43" s="57" t="s">
        <v>97</v>
      </c>
      <c r="B43" s="57"/>
      <c r="C43" s="57">
        <v>7963.38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</row>
    <row r="44" spans="1:11" x14ac:dyDescent="0.25">
      <c r="A44" s="121" t="s">
        <v>90</v>
      </c>
      <c r="B44" s="121"/>
      <c r="C44" s="122">
        <v>100125.52</v>
      </c>
      <c r="D44" s="122">
        <v>169694</v>
      </c>
      <c r="E44" s="122">
        <v>272496</v>
      </c>
      <c r="F44" s="122">
        <v>272496</v>
      </c>
      <c r="G44" s="122">
        <v>272496</v>
      </c>
      <c r="H44" s="122">
        <v>169.4812</v>
      </c>
      <c r="I44" s="122">
        <v>160.58080000000001</v>
      </c>
      <c r="J44" s="122">
        <v>100</v>
      </c>
      <c r="K44" s="122">
        <v>100</v>
      </c>
    </row>
    <row r="45" spans="1:11" x14ac:dyDescent="0.25">
      <c r="A45" s="57" t="s">
        <v>95</v>
      </c>
      <c r="B45" s="57"/>
      <c r="C45" s="57">
        <v>100125.52</v>
      </c>
      <c r="D45" s="57">
        <v>169694</v>
      </c>
      <c r="E45" s="57">
        <v>272496</v>
      </c>
      <c r="F45" s="57">
        <v>272496</v>
      </c>
      <c r="G45" s="57">
        <v>272496</v>
      </c>
      <c r="H45" s="57">
        <v>169.4812</v>
      </c>
      <c r="I45" s="57">
        <v>160.58080000000001</v>
      </c>
      <c r="J45" s="57">
        <v>100</v>
      </c>
      <c r="K45" s="57">
        <v>100</v>
      </c>
    </row>
    <row r="46" spans="1:11" x14ac:dyDescent="0.25">
      <c r="A46" s="57" t="s">
        <v>96</v>
      </c>
      <c r="B46" s="57"/>
      <c r="C46" s="57">
        <v>77348.33</v>
      </c>
      <c r="D46" s="57">
        <v>140395</v>
      </c>
      <c r="E46" s="57">
        <v>238248</v>
      </c>
      <c r="F46" s="57">
        <v>238248</v>
      </c>
      <c r="G46" s="57">
        <v>238248</v>
      </c>
      <c r="H46" s="57">
        <v>181.51</v>
      </c>
      <c r="I46" s="57">
        <v>169.69829999999999</v>
      </c>
      <c r="J46" s="57">
        <v>100</v>
      </c>
      <c r="K46" s="57">
        <v>100</v>
      </c>
    </row>
    <row r="47" spans="1:11" x14ac:dyDescent="0.25">
      <c r="A47" s="57" t="s">
        <v>97</v>
      </c>
      <c r="B47" s="57"/>
      <c r="C47" s="57">
        <v>21699.09</v>
      </c>
      <c r="D47" s="57">
        <v>27752</v>
      </c>
      <c r="E47" s="57">
        <v>31305</v>
      </c>
      <c r="F47" s="57">
        <v>31305</v>
      </c>
      <c r="G47" s="57">
        <v>31305</v>
      </c>
      <c r="H47" s="57">
        <v>127.8947</v>
      </c>
      <c r="I47" s="57">
        <v>112.8026</v>
      </c>
      <c r="J47" s="57">
        <v>100</v>
      </c>
      <c r="K47" s="57">
        <v>100</v>
      </c>
    </row>
    <row r="48" spans="1:11" x14ac:dyDescent="0.25">
      <c r="A48" s="57" t="s">
        <v>98</v>
      </c>
      <c r="B48" s="57"/>
      <c r="C48" s="57">
        <v>0</v>
      </c>
      <c r="D48" s="57">
        <v>22</v>
      </c>
      <c r="E48" s="57">
        <v>22</v>
      </c>
      <c r="F48" s="57">
        <v>22</v>
      </c>
      <c r="G48" s="57">
        <v>22</v>
      </c>
      <c r="H48" s="57">
        <v>0</v>
      </c>
      <c r="I48" s="57">
        <v>100</v>
      </c>
      <c r="J48" s="57">
        <v>100</v>
      </c>
      <c r="K48" s="57">
        <v>100</v>
      </c>
    </row>
    <row r="49" spans="1:11" x14ac:dyDescent="0.25">
      <c r="A49" s="57" t="s">
        <v>99</v>
      </c>
      <c r="B49" s="57"/>
      <c r="C49" s="57">
        <v>1078.0999999999999</v>
      </c>
      <c r="D49" s="57">
        <v>1525</v>
      </c>
      <c r="E49" s="57">
        <v>2921</v>
      </c>
      <c r="F49" s="57">
        <v>2921</v>
      </c>
      <c r="G49" s="57">
        <v>2921</v>
      </c>
      <c r="H49" s="57">
        <v>141.45249999999999</v>
      </c>
      <c r="I49" s="57">
        <v>191.54089999999999</v>
      </c>
      <c r="J49" s="57">
        <v>100</v>
      </c>
      <c r="K49" s="57">
        <v>100</v>
      </c>
    </row>
    <row r="50" spans="1:11" x14ac:dyDescent="0.25">
      <c r="A50" s="86" t="s">
        <v>111</v>
      </c>
      <c r="B50" s="86"/>
      <c r="C50" s="87">
        <v>15359.81</v>
      </c>
      <c r="D50" s="87">
        <v>86400</v>
      </c>
      <c r="E50" s="87">
        <v>82000</v>
      </c>
      <c r="F50" s="87">
        <v>82000</v>
      </c>
      <c r="G50" s="87">
        <v>82000</v>
      </c>
      <c r="H50" s="87">
        <v>562.50689999999997</v>
      </c>
      <c r="I50" s="87">
        <v>94.907399999999996</v>
      </c>
      <c r="J50" s="87">
        <v>100</v>
      </c>
      <c r="K50" s="87">
        <v>100</v>
      </c>
    </row>
    <row r="51" spans="1:11" x14ac:dyDescent="0.25">
      <c r="A51" s="121" t="s">
        <v>85</v>
      </c>
      <c r="B51" s="121"/>
      <c r="C51" s="122">
        <v>15359.81</v>
      </c>
      <c r="D51" s="122">
        <v>86400</v>
      </c>
      <c r="E51" s="122">
        <v>82000</v>
      </c>
      <c r="F51" s="122">
        <v>82000</v>
      </c>
      <c r="G51" s="122">
        <v>82000</v>
      </c>
      <c r="H51" s="122">
        <v>562.50689999999997</v>
      </c>
      <c r="I51" s="122">
        <v>94.907399999999996</v>
      </c>
      <c r="J51" s="122">
        <v>100</v>
      </c>
      <c r="K51" s="122">
        <v>100</v>
      </c>
    </row>
    <row r="52" spans="1:11" x14ac:dyDescent="0.25">
      <c r="A52" s="57" t="s">
        <v>100</v>
      </c>
      <c r="B52" s="57"/>
      <c r="C52" s="57">
        <v>15359.81</v>
      </c>
      <c r="D52" s="57">
        <v>86400</v>
      </c>
      <c r="E52" s="57">
        <v>82000</v>
      </c>
      <c r="F52" s="57">
        <v>82000</v>
      </c>
      <c r="G52" s="57">
        <v>82000</v>
      </c>
      <c r="H52" s="57">
        <v>562.50689999999997</v>
      </c>
      <c r="I52" s="57">
        <v>94.907399999999996</v>
      </c>
      <c r="J52" s="57">
        <v>100</v>
      </c>
      <c r="K52" s="57">
        <v>100</v>
      </c>
    </row>
    <row r="53" spans="1:11" x14ac:dyDescent="0.25">
      <c r="A53" s="57" t="s">
        <v>101</v>
      </c>
      <c r="B53" s="57"/>
      <c r="C53" s="57">
        <v>15359.81</v>
      </c>
      <c r="D53" s="57">
        <v>86400</v>
      </c>
      <c r="E53" s="57">
        <v>82000</v>
      </c>
      <c r="F53" s="57">
        <v>82000</v>
      </c>
      <c r="G53" s="57">
        <v>82000</v>
      </c>
      <c r="H53" s="57">
        <v>562.50689999999997</v>
      </c>
      <c r="I53" s="57">
        <v>94.907399999999996</v>
      </c>
      <c r="J53" s="57">
        <v>100</v>
      </c>
      <c r="K53" s="57">
        <v>100</v>
      </c>
    </row>
    <row r="54" spans="1:11" x14ac:dyDescent="0.25">
      <c r="A54" s="86" t="s">
        <v>114</v>
      </c>
      <c r="B54" s="86"/>
      <c r="C54" s="87">
        <v>0</v>
      </c>
      <c r="D54" s="87">
        <v>34000</v>
      </c>
      <c r="E54" s="87">
        <v>15000</v>
      </c>
      <c r="F54" s="87">
        <v>15000</v>
      </c>
      <c r="G54" s="87">
        <v>15000</v>
      </c>
      <c r="H54" s="87">
        <v>0</v>
      </c>
      <c r="I54" s="87">
        <v>44.117600000000003</v>
      </c>
      <c r="J54" s="87">
        <v>100</v>
      </c>
      <c r="K54" s="87">
        <v>100</v>
      </c>
    </row>
    <row r="55" spans="1:11" x14ac:dyDescent="0.25">
      <c r="A55" s="121" t="s">
        <v>85</v>
      </c>
      <c r="B55" s="121"/>
      <c r="C55" s="122">
        <v>0</v>
      </c>
      <c r="D55" s="122">
        <v>34000</v>
      </c>
      <c r="E55" s="122">
        <v>15000</v>
      </c>
      <c r="F55" s="122">
        <v>15000</v>
      </c>
      <c r="G55" s="122">
        <v>15000</v>
      </c>
      <c r="H55" s="122">
        <v>0</v>
      </c>
      <c r="I55" s="122">
        <v>44.117600000000003</v>
      </c>
      <c r="J55" s="122">
        <v>100</v>
      </c>
      <c r="K55" s="122">
        <v>100</v>
      </c>
    </row>
    <row r="56" spans="1:11" x14ac:dyDescent="0.25">
      <c r="A56" s="57" t="s">
        <v>100</v>
      </c>
      <c r="B56" s="57"/>
      <c r="C56" s="57">
        <v>0</v>
      </c>
      <c r="D56" s="57">
        <v>34000</v>
      </c>
      <c r="E56" s="57">
        <v>15000</v>
      </c>
      <c r="F56" s="57">
        <v>15000</v>
      </c>
      <c r="G56" s="57">
        <v>15000</v>
      </c>
      <c r="H56" s="57">
        <v>0</v>
      </c>
      <c r="I56" s="57">
        <v>44.117600000000003</v>
      </c>
      <c r="J56" s="57">
        <v>100</v>
      </c>
      <c r="K56" s="57">
        <v>100</v>
      </c>
    </row>
    <row r="57" spans="1:11" x14ac:dyDescent="0.25">
      <c r="A57" s="57" t="s">
        <v>102</v>
      </c>
      <c r="B57" s="57"/>
      <c r="C57" s="57">
        <v>0</v>
      </c>
      <c r="D57" s="57">
        <v>34000</v>
      </c>
      <c r="E57" s="57">
        <v>15000</v>
      </c>
      <c r="F57" s="57">
        <v>15000</v>
      </c>
      <c r="G57" s="57">
        <v>15000</v>
      </c>
      <c r="H57" s="57">
        <v>0</v>
      </c>
      <c r="I57" s="57">
        <v>44.117600000000003</v>
      </c>
      <c r="J57" s="57">
        <v>100</v>
      </c>
      <c r="K57" s="57">
        <v>100</v>
      </c>
    </row>
    <row r="58" spans="1:11" x14ac:dyDescent="0.25">
      <c r="A58" s="84" t="s">
        <v>115</v>
      </c>
      <c r="B58" s="84"/>
      <c r="C58" s="85">
        <v>501377.08</v>
      </c>
      <c r="D58" s="85">
        <v>501320</v>
      </c>
      <c r="E58" s="85">
        <v>501320</v>
      </c>
      <c r="F58" s="85">
        <v>501320</v>
      </c>
      <c r="G58" s="85">
        <v>501320</v>
      </c>
      <c r="H58" s="85">
        <v>99.988600000000005</v>
      </c>
      <c r="I58" s="85">
        <v>100</v>
      </c>
      <c r="J58" s="85">
        <v>100</v>
      </c>
      <c r="K58" s="85">
        <v>100</v>
      </c>
    </row>
    <row r="59" spans="1:11" x14ac:dyDescent="0.25">
      <c r="A59" s="60" t="s">
        <v>116</v>
      </c>
      <c r="B59" s="60"/>
      <c r="C59" s="61">
        <v>501377.08</v>
      </c>
      <c r="D59" s="61">
        <v>501320</v>
      </c>
      <c r="E59" s="61">
        <v>501320</v>
      </c>
      <c r="F59" s="61">
        <v>501320</v>
      </c>
      <c r="G59" s="61">
        <v>501320</v>
      </c>
      <c r="H59" s="61">
        <v>99.988600000000005</v>
      </c>
      <c r="I59" s="61">
        <v>100</v>
      </c>
      <c r="J59" s="61">
        <v>100</v>
      </c>
      <c r="K59" s="61">
        <v>100</v>
      </c>
    </row>
    <row r="60" spans="1:11" x14ac:dyDescent="0.25">
      <c r="A60" s="121" t="s">
        <v>87</v>
      </c>
      <c r="B60" s="121"/>
      <c r="C60" s="122">
        <v>501377.08</v>
      </c>
      <c r="D60" s="122">
        <v>501320</v>
      </c>
      <c r="E60" s="122">
        <v>501320</v>
      </c>
      <c r="F60" s="122">
        <v>501320</v>
      </c>
      <c r="G60" s="122">
        <v>501320</v>
      </c>
      <c r="H60" s="122">
        <v>99.988600000000005</v>
      </c>
      <c r="I60" s="122">
        <v>100</v>
      </c>
      <c r="J60" s="122">
        <v>100</v>
      </c>
      <c r="K60" s="122">
        <v>100</v>
      </c>
    </row>
    <row r="61" spans="1:11" x14ac:dyDescent="0.25">
      <c r="A61" s="57" t="s">
        <v>95</v>
      </c>
      <c r="B61" s="57"/>
      <c r="C61" s="57">
        <v>501377.08</v>
      </c>
      <c r="D61" s="57">
        <v>501320</v>
      </c>
      <c r="E61" s="57">
        <v>501320</v>
      </c>
      <c r="F61" s="57">
        <v>501320</v>
      </c>
      <c r="G61" s="57">
        <v>501320</v>
      </c>
      <c r="H61" s="57">
        <v>99.988600000000005</v>
      </c>
      <c r="I61" s="57">
        <v>100</v>
      </c>
      <c r="J61" s="57">
        <v>100</v>
      </c>
      <c r="K61" s="57">
        <v>100</v>
      </c>
    </row>
    <row r="62" spans="1:11" x14ac:dyDescent="0.25">
      <c r="A62" s="57" t="s">
        <v>96</v>
      </c>
      <c r="B62" s="57"/>
      <c r="C62" s="57">
        <v>451187.62</v>
      </c>
      <c r="D62" s="57">
        <v>451188</v>
      </c>
      <c r="E62" s="57">
        <v>451188</v>
      </c>
      <c r="F62" s="57">
        <v>451188</v>
      </c>
      <c r="G62" s="57">
        <v>451188</v>
      </c>
      <c r="H62" s="57">
        <v>100</v>
      </c>
      <c r="I62" s="57">
        <v>100</v>
      </c>
      <c r="J62" s="57">
        <v>100</v>
      </c>
      <c r="K62" s="57">
        <v>100</v>
      </c>
    </row>
    <row r="63" spans="1:11" x14ac:dyDescent="0.25">
      <c r="A63" s="57" t="s">
        <v>97</v>
      </c>
      <c r="B63" s="57"/>
      <c r="C63" s="57">
        <v>50189.46</v>
      </c>
      <c r="D63" s="57">
        <v>50132</v>
      </c>
      <c r="E63" s="57">
        <v>50132</v>
      </c>
      <c r="F63" s="57">
        <v>50132</v>
      </c>
      <c r="G63" s="57">
        <v>50132</v>
      </c>
      <c r="H63" s="57">
        <v>99.885499999999993</v>
      </c>
      <c r="I63" s="57">
        <v>100</v>
      </c>
      <c r="J63" s="57">
        <v>100</v>
      </c>
      <c r="K63" s="57">
        <v>100</v>
      </c>
    </row>
  </sheetData>
  <mergeCells count="2">
    <mergeCell ref="A3:I3"/>
    <mergeCell ref="A1:K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List1</vt:lpstr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Preneseni višak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2023-09-19T10:05:48Z</cp:lastPrinted>
  <dcterms:created xsi:type="dcterms:W3CDTF">2022-08-12T12:51:27Z</dcterms:created>
  <dcterms:modified xsi:type="dcterms:W3CDTF">2024-02-05T12:32:41Z</dcterms:modified>
</cp:coreProperties>
</file>